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2020\FINANCIJSKI PLAN 2021-2023\Fin. plan 2021 Školski odbor\"/>
    </mc:Choice>
  </mc:AlternateContent>
  <xr:revisionPtr revIDLastSave="0" documentId="13_ncr:1_{3E9C71D5-2477-4577-9CC4-D7F8395979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GAN.,EKON.,PROGR.,IZVORI,LOK." sheetId="1" r:id="rId1"/>
    <sheet name="Zbirn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" l="1"/>
  <c r="D26" i="2"/>
  <c r="C27" i="2"/>
  <c r="D27" i="2"/>
  <c r="B27" i="2"/>
  <c r="B26" i="2"/>
  <c r="D16" i="2"/>
  <c r="C16" i="2"/>
  <c r="B16" i="2"/>
  <c r="C6" i="2"/>
  <c r="D6" i="2"/>
  <c r="B6" i="2"/>
  <c r="I105" i="1" l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D491" i="1"/>
  <c r="E491" i="1"/>
  <c r="F491" i="1"/>
  <c r="E24" i="1" l="1"/>
  <c r="E20" i="1"/>
  <c r="F20" i="1"/>
  <c r="D20" i="1"/>
  <c r="H20" i="1" l="1"/>
  <c r="G20" i="1"/>
  <c r="I20" i="1"/>
  <c r="G127" i="1"/>
  <c r="H127" i="1"/>
  <c r="I127" i="1"/>
  <c r="G129" i="1"/>
  <c r="H129" i="1"/>
  <c r="I129" i="1"/>
  <c r="G131" i="1"/>
  <c r="H131" i="1"/>
  <c r="I131" i="1"/>
  <c r="G136" i="1"/>
  <c r="H136" i="1"/>
  <c r="I136" i="1"/>
  <c r="G137" i="1"/>
  <c r="H137" i="1"/>
  <c r="I137" i="1"/>
  <c r="G139" i="1"/>
  <c r="H139" i="1"/>
  <c r="I139" i="1"/>
  <c r="G141" i="1"/>
  <c r="H141" i="1"/>
  <c r="I141" i="1"/>
  <c r="G142" i="1"/>
  <c r="H142" i="1"/>
  <c r="I142" i="1"/>
  <c r="G143" i="1"/>
  <c r="H143" i="1"/>
  <c r="I143" i="1"/>
  <c r="G146" i="1"/>
  <c r="H146" i="1"/>
  <c r="I146" i="1"/>
  <c r="G148" i="1"/>
  <c r="H148" i="1"/>
  <c r="I148" i="1"/>
  <c r="G149" i="1"/>
  <c r="I149" i="1"/>
  <c r="G151" i="1"/>
  <c r="H151" i="1"/>
  <c r="I151" i="1"/>
  <c r="G154" i="1"/>
  <c r="H154" i="1"/>
  <c r="I154" i="1"/>
  <c r="G155" i="1"/>
  <c r="H155" i="1"/>
  <c r="I155" i="1"/>
  <c r="G156" i="1"/>
  <c r="H156" i="1"/>
  <c r="I156" i="1"/>
  <c r="G158" i="1"/>
  <c r="H158" i="1"/>
  <c r="I158" i="1"/>
  <c r="G160" i="1"/>
  <c r="H160" i="1"/>
  <c r="I160" i="1"/>
  <c r="G162" i="1"/>
  <c r="H162" i="1"/>
  <c r="I162" i="1"/>
  <c r="G164" i="1"/>
  <c r="H164" i="1"/>
  <c r="I164" i="1"/>
  <c r="G166" i="1"/>
  <c r="H166" i="1"/>
  <c r="I166" i="1"/>
  <c r="G171" i="1"/>
  <c r="H171" i="1"/>
  <c r="I171" i="1"/>
  <c r="G173" i="1"/>
  <c r="H173" i="1"/>
  <c r="I173" i="1"/>
  <c r="G175" i="1"/>
  <c r="H175" i="1"/>
  <c r="I175" i="1"/>
  <c r="G176" i="1"/>
  <c r="H176" i="1"/>
  <c r="I176" i="1"/>
  <c r="G185" i="1"/>
  <c r="H185" i="1"/>
  <c r="I185" i="1"/>
  <c r="G189" i="1"/>
  <c r="H189" i="1"/>
  <c r="I189" i="1"/>
  <c r="G191" i="1"/>
  <c r="H191" i="1"/>
  <c r="I191" i="1"/>
  <c r="G195" i="1"/>
  <c r="H195" i="1"/>
  <c r="I195" i="1"/>
  <c r="G199" i="1"/>
  <c r="H199" i="1"/>
  <c r="I199" i="1"/>
  <c r="G219" i="1"/>
  <c r="H219" i="1"/>
  <c r="I219" i="1"/>
  <c r="G228" i="1"/>
  <c r="H228" i="1"/>
  <c r="I228" i="1"/>
  <c r="G231" i="1"/>
  <c r="H231" i="1"/>
  <c r="I231" i="1"/>
  <c r="G240" i="1"/>
  <c r="H240" i="1"/>
  <c r="I240" i="1"/>
  <c r="G242" i="1"/>
  <c r="H242" i="1"/>
  <c r="I242" i="1"/>
  <c r="G244" i="1"/>
  <c r="H244" i="1"/>
  <c r="I244" i="1"/>
  <c r="G245" i="1"/>
  <c r="H245" i="1"/>
  <c r="I245" i="1"/>
  <c r="G248" i="1"/>
  <c r="H248" i="1"/>
  <c r="I248" i="1"/>
  <c r="G249" i="1"/>
  <c r="H249" i="1"/>
  <c r="I249" i="1"/>
  <c r="G259" i="1"/>
  <c r="H259" i="1"/>
  <c r="I259" i="1"/>
  <c r="G261" i="1"/>
  <c r="H261" i="1"/>
  <c r="I261" i="1"/>
  <c r="G263" i="1"/>
  <c r="H263" i="1"/>
  <c r="I263" i="1"/>
  <c r="G265" i="1"/>
  <c r="H265" i="1"/>
  <c r="I265" i="1"/>
  <c r="G268" i="1"/>
  <c r="H268" i="1"/>
  <c r="I268" i="1"/>
  <c r="G271" i="1"/>
  <c r="H271" i="1"/>
  <c r="I271" i="1"/>
  <c r="G276" i="1"/>
  <c r="H276" i="1"/>
  <c r="I276" i="1"/>
  <c r="G287" i="1"/>
  <c r="H287" i="1"/>
  <c r="I287" i="1"/>
  <c r="G291" i="1"/>
  <c r="H291" i="1"/>
  <c r="I291" i="1"/>
  <c r="G295" i="1"/>
  <c r="H295" i="1"/>
  <c r="I295" i="1"/>
  <c r="G297" i="1"/>
  <c r="H297" i="1"/>
  <c r="I297" i="1"/>
  <c r="G299" i="1"/>
  <c r="H299" i="1"/>
  <c r="I299" i="1"/>
  <c r="G302" i="1"/>
  <c r="H302" i="1"/>
  <c r="I302" i="1"/>
  <c r="G303" i="1"/>
  <c r="H303" i="1"/>
  <c r="I303" i="1"/>
  <c r="G304" i="1"/>
  <c r="H304" i="1"/>
  <c r="I304" i="1"/>
  <c r="G306" i="1"/>
  <c r="H306" i="1"/>
  <c r="I306" i="1"/>
  <c r="G308" i="1"/>
  <c r="H308" i="1"/>
  <c r="I308" i="1"/>
  <c r="G310" i="1"/>
  <c r="H310" i="1"/>
  <c r="I310" i="1"/>
  <c r="G312" i="1"/>
  <c r="H312" i="1"/>
  <c r="I312" i="1"/>
  <c r="G318" i="1"/>
  <c r="H318" i="1"/>
  <c r="I318" i="1"/>
  <c r="G320" i="1"/>
  <c r="H320" i="1"/>
  <c r="I320" i="1"/>
  <c r="G324" i="1"/>
  <c r="H324" i="1"/>
  <c r="I324" i="1"/>
  <c r="G329" i="1"/>
  <c r="H329" i="1"/>
  <c r="I329" i="1"/>
  <c r="G330" i="1"/>
  <c r="H330" i="1"/>
  <c r="I330" i="1"/>
  <c r="G332" i="1"/>
  <c r="H332" i="1"/>
  <c r="I332" i="1"/>
  <c r="G333" i="1"/>
  <c r="H333" i="1"/>
  <c r="I333" i="1"/>
  <c r="G336" i="1"/>
  <c r="H336" i="1"/>
  <c r="I336" i="1"/>
  <c r="G347" i="1"/>
  <c r="H347" i="1"/>
  <c r="I347" i="1"/>
  <c r="G350" i="1"/>
  <c r="H350" i="1"/>
  <c r="I350" i="1"/>
  <c r="G353" i="1"/>
  <c r="H353" i="1"/>
  <c r="I353" i="1"/>
  <c r="G356" i="1"/>
  <c r="H356" i="1"/>
  <c r="I356" i="1"/>
  <c r="G358" i="1"/>
  <c r="H358" i="1"/>
  <c r="I358" i="1"/>
  <c r="G369" i="1"/>
  <c r="H369" i="1"/>
  <c r="I369" i="1"/>
  <c r="G372" i="1"/>
  <c r="H372" i="1"/>
  <c r="I372" i="1"/>
  <c r="G376" i="1"/>
  <c r="H376" i="1"/>
  <c r="I376" i="1"/>
  <c r="G380" i="1"/>
  <c r="H380" i="1"/>
  <c r="I380" i="1"/>
  <c r="G386" i="1"/>
  <c r="H386" i="1"/>
  <c r="I386" i="1"/>
  <c r="G388" i="1"/>
  <c r="H388" i="1"/>
  <c r="I388" i="1"/>
  <c r="G405" i="1"/>
  <c r="H405" i="1"/>
  <c r="I405" i="1"/>
  <c r="G407" i="1"/>
  <c r="H407" i="1"/>
  <c r="I407" i="1"/>
  <c r="G410" i="1"/>
  <c r="H410" i="1"/>
  <c r="I410" i="1"/>
  <c r="G415" i="1"/>
  <c r="H415" i="1"/>
  <c r="I415" i="1"/>
  <c r="G416" i="1"/>
  <c r="H416" i="1"/>
  <c r="I416" i="1"/>
  <c r="G417" i="1"/>
  <c r="H417" i="1"/>
  <c r="I417" i="1"/>
  <c r="G419" i="1"/>
  <c r="H419" i="1"/>
  <c r="I419" i="1"/>
  <c r="G423" i="1"/>
  <c r="H423" i="1"/>
  <c r="I423" i="1"/>
  <c r="G428" i="1"/>
  <c r="H428" i="1"/>
  <c r="I428" i="1"/>
  <c r="G431" i="1"/>
  <c r="H431" i="1"/>
  <c r="I431" i="1"/>
  <c r="G432" i="1"/>
  <c r="H432" i="1"/>
  <c r="I432" i="1"/>
  <c r="G434" i="1"/>
  <c r="H434" i="1"/>
  <c r="I434" i="1"/>
  <c r="G435" i="1"/>
  <c r="H435" i="1"/>
  <c r="I435" i="1"/>
  <c r="G438" i="1"/>
  <c r="H438" i="1"/>
  <c r="I438" i="1"/>
  <c r="G449" i="1"/>
  <c r="H449" i="1"/>
  <c r="I449" i="1"/>
  <c r="G452" i="1"/>
  <c r="H452" i="1"/>
  <c r="I452" i="1"/>
  <c r="G454" i="1"/>
  <c r="H454" i="1"/>
  <c r="I454" i="1"/>
  <c r="G457" i="1"/>
  <c r="H457" i="1"/>
  <c r="I457" i="1"/>
  <c r="G459" i="1"/>
  <c r="H459" i="1"/>
  <c r="I459" i="1"/>
  <c r="G462" i="1"/>
  <c r="H462" i="1"/>
  <c r="I462" i="1"/>
  <c r="G465" i="1"/>
  <c r="H465" i="1"/>
  <c r="I465" i="1"/>
  <c r="G467" i="1"/>
  <c r="H467" i="1"/>
  <c r="I467" i="1"/>
  <c r="G469" i="1"/>
  <c r="H469" i="1"/>
  <c r="I469" i="1"/>
  <c r="G474" i="1"/>
  <c r="H474" i="1"/>
  <c r="I474" i="1"/>
  <c r="G475" i="1"/>
  <c r="H475" i="1"/>
  <c r="I475" i="1"/>
  <c r="G18" i="1"/>
  <c r="H18" i="1"/>
  <c r="I18" i="1"/>
  <c r="G19" i="1"/>
  <c r="H19" i="1"/>
  <c r="I19" i="1"/>
  <c r="G21" i="1"/>
  <c r="H21" i="1"/>
  <c r="I21" i="1"/>
  <c r="G22" i="1"/>
  <c r="H22" i="1"/>
  <c r="I22" i="1"/>
  <c r="G23" i="1"/>
  <c r="H23" i="1"/>
  <c r="I23" i="1"/>
  <c r="G27" i="1"/>
  <c r="H27" i="1"/>
  <c r="I27" i="1"/>
  <c r="G28" i="1"/>
  <c r="H28" i="1"/>
  <c r="I28" i="1"/>
  <c r="G29" i="1"/>
  <c r="H29" i="1"/>
  <c r="I29" i="1"/>
  <c r="G37" i="1"/>
  <c r="H37" i="1"/>
  <c r="I37" i="1"/>
  <c r="G38" i="1"/>
  <c r="H38" i="1"/>
  <c r="I38" i="1"/>
  <c r="G45" i="1"/>
  <c r="H45" i="1"/>
  <c r="I45" i="1"/>
  <c r="G51" i="1"/>
  <c r="H51" i="1"/>
  <c r="I51" i="1"/>
  <c r="G54" i="1"/>
  <c r="H54" i="1"/>
  <c r="I54" i="1"/>
  <c r="G56" i="1"/>
  <c r="H56" i="1"/>
  <c r="I56" i="1"/>
  <c r="G57" i="1"/>
  <c r="H57" i="1"/>
  <c r="I57" i="1"/>
  <c r="G62" i="1"/>
  <c r="H62" i="1"/>
  <c r="I62" i="1"/>
  <c r="G68" i="1"/>
  <c r="H68" i="1"/>
  <c r="I68" i="1"/>
  <c r="G69" i="1"/>
  <c r="H69" i="1"/>
  <c r="I69" i="1"/>
  <c r="G70" i="1"/>
  <c r="H70" i="1"/>
  <c r="I70" i="1"/>
  <c r="G81" i="1"/>
  <c r="H81" i="1"/>
  <c r="I81" i="1"/>
  <c r="G83" i="1"/>
  <c r="H83" i="1"/>
  <c r="I83" i="1"/>
  <c r="G88" i="1"/>
  <c r="H88" i="1"/>
  <c r="I88" i="1"/>
  <c r="G94" i="1"/>
  <c r="H94" i="1"/>
  <c r="I94" i="1"/>
  <c r="G105" i="1"/>
  <c r="G109" i="1"/>
  <c r="H109" i="1"/>
  <c r="I109" i="1"/>
  <c r="G110" i="1"/>
  <c r="H110" i="1"/>
  <c r="I110" i="1"/>
  <c r="E80" i="1"/>
  <c r="E79" i="1" s="1"/>
  <c r="E78" i="1" s="1"/>
  <c r="E77" i="1" s="1"/>
  <c r="F480" i="1"/>
  <c r="F478" i="1"/>
  <c r="F473" i="1"/>
  <c r="F472" i="1" s="1"/>
  <c r="F468" i="1"/>
  <c r="F466" i="1"/>
  <c r="F464" i="1"/>
  <c r="F461" i="1"/>
  <c r="F458" i="1"/>
  <c r="F456" i="1"/>
  <c r="F453" i="1"/>
  <c r="F451" i="1"/>
  <c r="F448" i="1"/>
  <c r="F447" i="1" s="1"/>
  <c r="F442" i="1"/>
  <c r="F437" i="1"/>
  <c r="F436" i="1" s="1"/>
  <c r="F433" i="1"/>
  <c r="F430" i="1"/>
  <c r="F427" i="1"/>
  <c r="F422" i="1"/>
  <c r="F418" i="1"/>
  <c r="F414" i="1"/>
  <c r="F411" i="1"/>
  <c r="F409" i="1"/>
  <c r="F406" i="1"/>
  <c r="F404" i="1"/>
  <c r="F398" i="1"/>
  <c r="F397" i="1" s="1"/>
  <c r="F392" i="1"/>
  <c r="F387" i="1"/>
  <c r="F385" i="1"/>
  <c r="F382" i="1"/>
  <c r="F381" i="1" s="1"/>
  <c r="F379" i="1"/>
  <c r="F378" i="1" s="1"/>
  <c r="F374" i="1"/>
  <c r="F373" i="1" s="1"/>
  <c r="F371" i="1"/>
  <c r="F370" i="1" s="1"/>
  <c r="F368" i="1"/>
  <c r="F362" i="1"/>
  <c r="F357" i="1"/>
  <c r="F355" i="1"/>
  <c r="F352" i="1"/>
  <c r="F351" i="1" s="1"/>
  <c r="F349" i="1"/>
  <c r="F348" i="1" s="1"/>
  <c r="F346" i="1"/>
  <c r="F340" i="1"/>
  <c r="F335" i="1"/>
  <c r="F331" i="1"/>
  <c r="F328" i="1"/>
  <c r="F323" i="1"/>
  <c r="F319" i="1"/>
  <c r="F317" i="1"/>
  <c r="F311" i="1"/>
  <c r="F309" i="1"/>
  <c r="F307" i="1"/>
  <c r="F305" i="1"/>
  <c r="F301" i="1"/>
  <c r="F298" i="1"/>
  <c r="F296" i="1"/>
  <c r="F294" i="1"/>
  <c r="F290" i="1"/>
  <c r="F286" i="1"/>
  <c r="F285" i="1" s="1"/>
  <c r="F280" i="1"/>
  <c r="F275" i="1"/>
  <c r="F274" i="1" s="1"/>
  <c r="F270" i="1"/>
  <c r="F267" i="1"/>
  <c r="F264" i="1"/>
  <c r="F262" i="1"/>
  <c r="F260" i="1"/>
  <c r="F258" i="1"/>
  <c r="F246" i="1"/>
  <c r="F243" i="1"/>
  <c r="F241" i="1"/>
  <c r="F239" i="1"/>
  <c r="F233" i="1"/>
  <c r="F230" i="1"/>
  <c r="F229" i="1" s="1"/>
  <c r="F227" i="1"/>
  <c r="F226" i="1" s="1"/>
  <c r="F198" i="1"/>
  <c r="F196" i="1"/>
  <c r="F194" i="1"/>
  <c r="F190" i="1"/>
  <c r="F188" i="1"/>
  <c r="F186" i="1"/>
  <c r="F184" i="1"/>
  <c r="F181" i="1"/>
  <c r="F178" i="1"/>
  <c r="F177" i="1" s="1"/>
  <c r="F174" i="1"/>
  <c r="F172" i="1"/>
  <c r="F168" i="1"/>
  <c r="F165" i="1"/>
  <c r="F163" i="1"/>
  <c r="F161" i="1"/>
  <c r="F159" i="1"/>
  <c r="F157" i="1"/>
  <c r="F153" i="1"/>
  <c r="F150" i="1"/>
  <c r="F147" i="1"/>
  <c r="F145" i="1"/>
  <c r="F140" i="1"/>
  <c r="F138" i="1"/>
  <c r="F135" i="1"/>
  <c r="F132" i="1"/>
  <c r="F130" i="1"/>
  <c r="F128" i="1"/>
  <c r="F126" i="1"/>
  <c r="E480" i="1"/>
  <c r="E478" i="1"/>
  <c r="E473" i="1"/>
  <c r="E468" i="1"/>
  <c r="E466" i="1"/>
  <c r="E464" i="1"/>
  <c r="E461" i="1"/>
  <c r="E460" i="1" s="1"/>
  <c r="E458" i="1"/>
  <c r="E456" i="1"/>
  <c r="E453" i="1"/>
  <c r="E451" i="1"/>
  <c r="E448" i="1"/>
  <c r="E442" i="1"/>
  <c r="E441" i="1" s="1"/>
  <c r="E440" i="1" s="1"/>
  <c r="E437" i="1"/>
  <c r="E433" i="1"/>
  <c r="E430" i="1"/>
  <c r="E427" i="1"/>
  <c r="E426" i="1" s="1"/>
  <c r="E422" i="1"/>
  <c r="E418" i="1"/>
  <c r="E414" i="1"/>
  <c r="E411" i="1"/>
  <c r="E409" i="1"/>
  <c r="E406" i="1"/>
  <c r="E404" i="1"/>
  <c r="E398" i="1"/>
  <c r="E397" i="1" s="1"/>
  <c r="E392" i="1"/>
  <c r="E391" i="1" s="1"/>
  <c r="E387" i="1"/>
  <c r="E385" i="1"/>
  <c r="E382" i="1"/>
  <c r="E381" i="1" s="1"/>
  <c r="E379" i="1"/>
  <c r="E378" i="1" s="1"/>
  <c r="E374" i="1"/>
  <c r="E373" i="1" s="1"/>
  <c r="E371" i="1"/>
  <c r="E368" i="1"/>
  <c r="E367" i="1" s="1"/>
  <c r="E362" i="1"/>
  <c r="E357" i="1"/>
  <c r="E355" i="1"/>
  <c r="E352" i="1"/>
  <c r="E351" i="1" s="1"/>
  <c r="E349" i="1"/>
  <c r="E346" i="1"/>
  <c r="E345" i="1" s="1"/>
  <c r="E340" i="1"/>
  <c r="E339" i="1" s="1"/>
  <c r="E335" i="1"/>
  <c r="E334" i="1" s="1"/>
  <c r="E331" i="1"/>
  <c r="E328" i="1"/>
  <c r="E323" i="1"/>
  <c r="E322" i="1" s="1"/>
  <c r="E319" i="1"/>
  <c r="E317" i="1"/>
  <c r="E311" i="1"/>
  <c r="E309" i="1"/>
  <c r="E307" i="1"/>
  <c r="E305" i="1"/>
  <c r="E301" i="1"/>
  <c r="E298" i="1"/>
  <c r="E296" i="1"/>
  <c r="E294" i="1"/>
  <c r="E290" i="1"/>
  <c r="E289" i="1" s="1"/>
  <c r="E286" i="1"/>
  <c r="E285" i="1" s="1"/>
  <c r="E280" i="1"/>
  <c r="E279" i="1" s="1"/>
  <c r="E275" i="1"/>
  <c r="E270" i="1"/>
  <c r="E269" i="1" s="1"/>
  <c r="E267" i="1"/>
  <c r="E264" i="1"/>
  <c r="E262" i="1"/>
  <c r="E260" i="1"/>
  <c r="E258" i="1"/>
  <c r="E246" i="1"/>
  <c r="E243" i="1"/>
  <c r="E241" i="1"/>
  <c r="E239" i="1"/>
  <c r="E233" i="1"/>
  <c r="E230" i="1"/>
  <c r="E229" i="1" s="1"/>
  <c r="E227" i="1"/>
  <c r="E226" i="1" s="1"/>
  <c r="E198" i="1"/>
  <c r="E196" i="1"/>
  <c r="E194" i="1"/>
  <c r="E190" i="1"/>
  <c r="E188" i="1"/>
  <c r="E186" i="1"/>
  <c r="E184" i="1"/>
  <c r="E181" i="1"/>
  <c r="E178" i="1"/>
  <c r="E174" i="1"/>
  <c r="E172" i="1"/>
  <c r="E168" i="1"/>
  <c r="E165" i="1"/>
  <c r="E163" i="1"/>
  <c r="E161" i="1"/>
  <c r="E159" i="1"/>
  <c r="E157" i="1"/>
  <c r="E153" i="1"/>
  <c r="E150" i="1"/>
  <c r="E147" i="1"/>
  <c r="E145" i="1"/>
  <c r="E140" i="1"/>
  <c r="E138" i="1"/>
  <c r="E135" i="1"/>
  <c r="E132" i="1"/>
  <c r="E130" i="1"/>
  <c r="E128" i="1"/>
  <c r="E126" i="1"/>
  <c r="F108" i="1"/>
  <c r="E108" i="1"/>
  <c r="D108" i="1"/>
  <c r="F104" i="1"/>
  <c r="F98" i="1"/>
  <c r="F97" i="1" s="1"/>
  <c r="F93" i="1"/>
  <c r="F92" i="1" s="1"/>
  <c r="F87" i="1"/>
  <c r="F86" i="1" s="1"/>
  <c r="F85" i="1" s="1"/>
  <c r="F84" i="1" s="1"/>
  <c r="F82" i="1"/>
  <c r="F80" i="1"/>
  <c r="F79" i="1" s="1"/>
  <c r="F74" i="1"/>
  <c r="F73" i="1" s="1"/>
  <c r="F72" i="1" s="1"/>
  <c r="F71" i="1" s="1"/>
  <c r="F67" i="1"/>
  <c r="F61" i="1"/>
  <c r="F60" i="1"/>
  <c r="F59" i="1"/>
  <c r="F58" i="1"/>
  <c r="F55" i="1"/>
  <c r="F53" i="1" s="1"/>
  <c r="F52" i="1" s="1"/>
  <c r="F50" i="1"/>
  <c r="F49" i="1"/>
  <c r="F48" i="1"/>
  <c r="F44" i="1"/>
  <c r="F43" i="1"/>
  <c r="F42" i="1"/>
  <c r="F41" i="1"/>
  <c r="F39" i="1"/>
  <c r="F36" i="1"/>
  <c r="F26" i="1"/>
  <c r="F24" i="1"/>
  <c r="F25" i="1" s="1"/>
  <c r="E104" i="1"/>
  <c r="E103" i="1" s="1"/>
  <c r="E102" i="1" s="1"/>
  <c r="E101" i="1" s="1"/>
  <c r="E100" i="1" s="1"/>
  <c r="E98" i="1"/>
  <c r="E93" i="1"/>
  <c r="E92" i="1" s="1"/>
  <c r="E87" i="1"/>
  <c r="E86" i="1" s="1"/>
  <c r="E85" i="1" s="1"/>
  <c r="E84" i="1" s="1"/>
  <c r="E82" i="1"/>
  <c r="E74" i="1"/>
  <c r="E73" i="1" s="1"/>
  <c r="E72" i="1" s="1"/>
  <c r="E71" i="1" s="1"/>
  <c r="E67" i="1"/>
  <c r="E66" i="1" s="1"/>
  <c r="E61" i="1"/>
  <c r="E60" i="1"/>
  <c r="E59" i="1"/>
  <c r="E58" i="1"/>
  <c r="E55" i="1"/>
  <c r="E53" i="1" s="1"/>
  <c r="E52" i="1" s="1"/>
  <c r="E50" i="1"/>
  <c r="E49" i="1"/>
  <c r="E48" i="1"/>
  <c r="E44" i="1"/>
  <c r="E43" i="1"/>
  <c r="E42" i="1"/>
  <c r="E41" i="1"/>
  <c r="E39" i="1"/>
  <c r="E36" i="1"/>
  <c r="E26" i="1"/>
  <c r="E25" i="1"/>
  <c r="D82" i="1"/>
  <c r="F103" i="1" l="1"/>
  <c r="F102" i="1" s="1"/>
  <c r="F238" i="1"/>
  <c r="E238" i="1"/>
  <c r="I82" i="1"/>
  <c r="F327" i="1"/>
  <c r="H371" i="1"/>
  <c r="H458" i="1"/>
  <c r="F316" i="1"/>
  <c r="H58" i="1"/>
  <c r="H357" i="1"/>
  <c r="H67" i="1"/>
  <c r="E354" i="1"/>
  <c r="F384" i="1"/>
  <c r="F377" i="1" s="1"/>
  <c r="H36" i="1"/>
  <c r="H50" i="1"/>
  <c r="H239" i="1"/>
  <c r="F455" i="1"/>
  <c r="H52" i="1"/>
  <c r="E316" i="1"/>
  <c r="H349" i="1"/>
  <c r="H374" i="1"/>
  <c r="H84" i="1"/>
  <c r="H60" i="1"/>
  <c r="H43" i="1"/>
  <c r="F408" i="1"/>
  <c r="H85" i="1"/>
  <c r="H80" i="1"/>
  <c r="H61" i="1"/>
  <c r="H48" i="1"/>
  <c r="H464" i="1"/>
  <c r="H49" i="1"/>
  <c r="F293" i="1"/>
  <c r="H448" i="1"/>
  <c r="H468" i="1"/>
  <c r="H379" i="1"/>
  <c r="H41" i="1"/>
  <c r="H53" i="1"/>
  <c r="H42" i="1"/>
  <c r="H59" i="1"/>
  <c r="E225" i="1"/>
  <c r="F273" i="1"/>
  <c r="F471" i="1"/>
  <c r="F91" i="1"/>
  <c r="H226" i="1"/>
  <c r="H319" i="1"/>
  <c r="H168" i="1"/>
  <c r="H351" i="1"/>
  <c r="E65" i="1"/>
  <c r="E327" i="1"/>
  <c r="G108" i="1"/>
  <c r="H130" i="1"/>
  <c r="H174" i="1"/>
  <c r="H404" i="1"/>
  <c r="F403" i="1"/>
  <c r="G82" i="1"/>
  <c r="F78" i="1"/>
  <c r="H79" i="1"/>
  <c r="F107" i="1"/>
  <c r="I108" i="1"/>
  <c r="E180" i="1"/>
  <c r="H311" i="1"/>
  <c r="F334" i="1"/>
  <c r="H335" i="1"/>
  <c r="H406" i="1"/>
  <c r="H430" i="1"/>
  <c r="H453" i="1"/>
  <c r="H418" i="1"/>
  <c r="E125" i="1"/>
  <c r="E321" i="1"/>
  <c r="E408" i="1"/>
  <c r="H246" i="1"/>
  <c r="F66" i="1"/>
  <c r="E439" i="1"/>
  <c r="E396" i="1"/>
  <c r="H153" i="1"/>
  <c r="F193" i="1"/>
  <c r="H194" i="1"/>
  <c r="F426" i="1"/>
  <c r="H427" i="1"/>
  <c r="H451" i="1"/>
  <c r="E274" i="1"/>
  <c r="H274" i="1" s="1"/>
  <c r="E293" i="1"/>
  <c r="E361" i="1"/>
  <c r="E403" i="1"/>
  <c r="H241" i="1"/>
  <c r="F269" i="1"/>
  <c r="H270" i="1"/>
  <c r="H294" i="1"/>
  <c r="F339" i="1"/>
  <c r="F361" i="1"/>
  <c r="F429" i="1"/>
  <c r="H433" i="1"/>
  <c r="H82" i="1"/>
  <c r="H387" i="1"/>
  <c r="H163" i="1"/>
  <c r="E413" i="1"/>
  <c r="H126" i="1"/>
  <c r="H188" i="1"/>
  <c r="H285" i="1"/>
  <c r="F284" i="1"/>
  <c r="H373" i="1"/>
  <c r="H92" i="1"/>
  <c r="H24" i="1"/>
  <c r="H262" i="1"/>
  <c r="E278" i="1"/>
  <c r="E477" i="1"/>
  <c r="H138" i="1"/>
  <c r="H161" i="1"/>
  <c r="F225" i="1"/>
  <c r="H243" i="1"/>
  <c r="H296" i="1"/>
  <c r="H317" i="1"/>
  <c r="F345" i="1"/>
  <c r="H346" i="1"/>
  <c r="F367" i="1"/>
  <c r="H368" i="1"/>
  <c r="H385" i="1"/>
  <c r="H409" i="1"/>
  <c r="H456" i="1"/>
  <c r="H473" i="1"/>
  <c r="H108" i="1"/>
  <c r="E91" i="1"/>
  <c r="E193" i="1"/>
  <c r="H275" i="1"/>
  <c r="H93" i="1"/>
  <c r="H184" i="1"/>
  <c r="E97" i="1"/>
  <c r="F96" i="1"/>
  <c r="E177" i="1"/>
  <c r="E348" i="1"/>
  <c r="H348" i="1" s="1"/>
  <c r="E370" i="1"/>
  <c r="E436" i="1"/>
  <c r="H436" i="1" s="1"/>
  <c r="H145" i="1"/>
  <c r="H165" i="1"/>
  <c r="F180" i="1"/>
  <c r="H227" i="1"/>
  <c r="H258" i="1"/>
  <c r="F279" i="1"/>
  <c r="F413" i="1"/>
  <c r="H414" i="1"/>
  <c r="F441" i="1"/>
  <c r="F460" i="1"/>
  <c r="H461" i="1"/>
  <c r="E284" i="1"/>
  <c r="H305" i="1"/>
  <c r="H140" i="1"/>
  <c r="H298" i="1"/>
  <c r="H147" i="1"/>
  <c r="H229" i="1"/>
  <c r="F396" i="1"/>
  <c r="H352" i="1"/>
  <c r="H44" i="1"/>
  <c r="H26" i="1"/>
  <c r="E266" i="1"/>
  <c r="E300" i="1"/>
  <c r="E338" i="1"/>
  <c r="E421" i="1"/>
  <c r="H128" i="1"/>
  <c r="H150" i="1"/>
  <c r="H172" i="1"/>
  <c r="H190" i="1"/>
  <c r="H230" i="1"/>
  <c r="F300" i="1"/>
  <c r="H301" i="1"/>
  <c r="F322" i="1"/>
  <c r="H323" i="1"/>
  <c r="F391" i="1"/>
  <c r="H437" i="1"/>
  <c r="F477" i="1"/>
  <c r="H87" i="1"/>
  <c r="H55" i="1"/>
  <c r="F47" i="1"/>
  <c r="F46" i="1" s="1"/>
  <c r="E447" i="1"/>
  <c r="H157" i="1"/>
  <c r="F257" i="1"/>
  <c r="H264" i="1"/>
  <c r="H286" i="1"/>
  <c r="H307" i="1"/>
  <c r="H328" i="1"/>
  <c r="F463" i="1"/>
  <c r="E47" i="1"/>
  <c r="E152" i="1"/>
  <c r="E384" i="1"/>
  <c r="E472" i="1"/>
  <c r="H135" i="1"/>
  <c r="H159" i="1"/>
  <c r="H198" i="1"/>
  <c r="F266" i="1"/>
  <c r="H267" i="1"/>
  <c r="F289" i="1"/>
  <c r="H290" i="1"/>
  <c r="H309" i="1"/>
  <c r="H331" i="1"/>
  <c r="F354" i="1"/>
  <c r="H355" i="1"/>
  <c r="H378" i="1"/>
  <c r="F421" i="1"/>
  <c r="H422" i="1"/>
  <c r="H86" i="1"/>
  <c r="H466" i="1"/>
  <c r="H260" i="1"/>
  <c r="F450" i="1"/>
  <c r="E463" i="1"/>
  <c r="E455" i="1"/>
  <c r="E450" i="1"/>
  <c r="E429" i="1"/>
  <c r="E257" i="1"/>
  <c r="F152" i="1"/>
  <c r="F134" i="1"/>
  <c r="F125" i="1"/>
  <c r="E134" i="1"/>
  <c r="F366" i="1"/>
  <c r="E31" i="1"/>
  <c r="E15" i="1" s="1"/>
  <c r="F31" i="1"/>
  <c r="F15" i="1" s="1"/>
  <c r="E76" i="1"/>
  <c r="F35" i="1"/>
  <c r="E35" i="1"/>
  <c r="F30" i="1"/>
  <c r="E30" i="1"/>
  <c r="D473" i="1"/>
  <c r="G473" i="1" s="1"/>
  <c r="D464" i="1"/>
  <c r="G464" i="1" s="1"/>
  <c r="D453" i="1"/>
  <c r="I453" i="1" s="1"/>
  <c r="D433" i="1"/>
  <c r="I433" i="1" s="1"/>
  <c r="D430" i="1"/>
  <c r="I430" i="1" s="1"/>
  <c r="D414" i="1"/>
  <c r="G414" i="1" s="1"/>
  <c r="D418" i="1"/>
  <c r="I418" i="1" s="1"/>
  <c r="D406" i="1"/>
  <c r="I406" i="1" s="1"/>
  <c r="D404" i="1"/>
  <c r="I404" i="1" s="1"/>
  <c r="D392" i="1"/>
  <c r="D357" i="1"/>
  <c r="I357" i="1" s="1"/>
  <c r="D331" i="1"/>
  <c r="G331" i="1" s="1"/>
  <c r="D328" i="1"/>
  <c r="G328" i="1" s="1"/>
  <c r="D301" i="1"/>
  <c r="G301" i="1" s="1"/>
  <c r="D290" i="1"/>
  <c r="I290" i="1" s="1"/>
  <c r="D286" i="1"/>
  <c r="D285" i="1" s="1"/>
  <c r="D284" i="1" s="1"/>
  <c r="D258" i="1"/>
  <c r="G258" i="1" s="1"/>
  <c r="D267" i="1"/>
  <c r="D266" i="1" s="1"/>
  <c r="D260" i="1"/>
  <c r="I260" i="1" s="1"/>
  <c r="D243" i="1"/>
  <c r="I243" i="1" s="1"/>
  <c r="D241" i="1"/>
  <c r="I241" i="1" s="1"/>
  <c r="D239" i="1"/>
  <c r="D107" i="1"/>
  <c r="G239" i="1" l="1"/>
  <c r="H384" i="1"/>
  <c r="H316" i="1"/>
  <c r="E288" i="1"/>
  <c r="H327" i="1"/>
  <c r="F326" i="1"/>
  <c r="F325" i="1" s="1"/>
  <c r="E344" i="1"/>
  <c r="E256" i="1"/>
  <c r="E255" i="1" s="1"/>
  <c r="H408" i="1"/>
  <c r="G453" i="1"/>
  <c r="G357" i="1"/>
  <c r="F402" i="1"/>
  <c r="F288" i="1"/>
  <c r="E402" i="1"/>
  <c r="I328" i="1"/>
  <c r="F344" i="1"/>
  <c r="I286" i="1"/>
  <c r="G433" i="1"/>
  <c r="G241" i="1"/>
  <c r="F256" i="1"/>
  <c r="I301" i="1"/>
  <c r="G260" i="1"/>
  <c r="F425" i="1"/>
  <c r="F424" i="1" s="1"/>
  <c r="G430" i="1"/>
  <c r="I331" i="1"/>
  <c r="G243" i="1"/>
  <c r="G406" i="1"/>
  <c r="I414" i="1"/>
  <c r="D289" i="1"/>
  <c r="G290" i="1"/>
  <c r="E124" i="1"/>
  <c r="H125" i="1"/>
  <c r="H180" i="1"/>
  <c r="I473" i="1"/>
  <c r="H429" i="1"/>
  <c r="F65" i="1"/>
  <c r="H66" i="1"/>
  <c r="H30" i="1"/>
  <c r="F365" i="1"/>
  <c r="H134" i="1"/>
  <c r="I266" i="1"/>
  <c r="H266" i="1"/>
  <c r="H463" i="1"/>
  <c r="G267" i="1"/>
  <c r="F278" i="1"/>
  <c r="E366" i="1"/>
  <c r="E96" i="1"/>
  <c r="E90" i="1"/>
  <c r="G404" i="1"/>
  <c r="E273" i="1"/>
  <c r="H273" i="1" s="1"/>
  <c r="F192" i="1"/>
  <c r="H193" i="1"/>
  <c r="H334" i="1"/>
  <c r="H293" i="1"/>
  <c r="G286" i="1"/>
  <c r="I464" i="1"/>
  <c r="H460" i="1"/>
  <c r="G418" i="1"/>
  <c r="E34" i="1"/>
  <c r="H152" i="1"/>
  <c r="E425" i="1"/>
  <c r="I239" i="1"/>
  <c r="E420" i="1"/>
  <c r="G266" i="1"/>
  <c r="H370" i="1"/>
  <c r="E277" i="1"/>
  <c r="H284" i="1"/>
  <c r="I284" i="1"/>
  <c r="F470" i="1"/>
  <c r="E224" i="1"/>
  <c r="F338" i="1"/>
  <c r="E64" i="1"/>
  <c r="F272" i="1"/>
  <c r="H354" i="1"/>
  <c r="F34" i="1"/>
  <c r="H35" i="1"/>
  <c r="H31" i="1"/>
  <c r="F420" i="1"/>
  <c r="H421" i="1"/>
  <c r="E471" i="1"/>
  <c r="H471" i="1" s="1"/>
  <c r="F321" i="1"/>
  <c r="H322" i="1"/>
  <c r="G284" i="1"/>
  <c r="F440" i="1"/>
  <c r="I258" i="1"/>
  <c r="H367" i="1"/>
  <c r="I285" i="1"/>
  <c r="H472" i="1"/>
  <c r="F224" i="1"/>
  <c r="H225" i="1"/>
  <c r="E46" i="1"/>
  <c r="H46" i="1" s="1"/>
  <c r="H47" i="1"/>
  <c r="G285" i="1"/>
  <c r="F360" i="1"/>
  <c r="H269" i="1"/>
  <c r="F106" i="1"/>
  <c r="I107" i="1"/>
  <c r="H107" i="1"/>
  <c r="H403" i="1"/>
  <c r="E326" i="1"/>
  <c r="H257" i="1"/>
  <c r="F95" i="1"/>
  <c r="H25" i="1"/>
  <c r="E360" i="1"/>
  <c r="H426" i="1"/>
  <c r="E395" i="1"/>
  <c r="F446" i="1"/>
  <c r="H450" i="1"/>
  <c r="H289" i="1"/>
  <c r="H447" i="1"/>
  <c r="H300" i="1"/>
  <c r="E337" i="1"/>
  <c r="F395" i="1"/>
  <c r="H413" i="1"/>
  <c r="H345" i="1"/>
  <c r="F77" i="1"/>
  <c r="H78" i="1"/>
  <c r="F90" i="1"/>
  <c r="H91" i="1"/>
  <c r="H455" i="1"/>
  <c r="D106" i="1"/>
  <c r="G106" i="1" s="1"/>
  <c r="G107" i="1"/>
  <c r="E377" i="1"/>
  <c r="H377" i="1" s="1"/>
  <c r="I267" i="1"/>
  <c r="E192" i="1"/>
  <c r="H15" i="1"/>
  <c r="E446" i="1"/>
  <c r="F124" i="1"/>
  <c r="D403" i="1"/>
  <c r="G403" i="1" s="1"/>
  <c r="D327" i="1"/>
  <c r="I327" i="1" s="1"/>
  <c r="D429" i="1"/>
  <c r="I429" i="1" s="1"/>
  <c r="D413" i="1"/>
  <c r="I413" i="1" s="1"/>
  <c r="D26" i="1"/>
  <c r="D24" i="1"/>
  <c r="D25" i="1" s="1"/>
  <c r="H326" i="1" l="1"/>
  <c r="G289" i="1"/>
  <c r="H402" i="1"/>
  <c r="H288" i="1"/>
  <c r="E283" i="1"/>
  <c r="H344" i="1"/>
  <c r="H256" i="1"/>
  <c r="F255" i="1"/>
  <c r="H255" i="1" s="1"/>
  <c r="F283" i="1"/>
  <c r="I403" i="1"/>
  <c r="E401" i="1"/>
  <c r="D31" i="1"/>
  <c r="D15" i="1" s="1"/>
  <c r="D30" i="1"/>
  <c r="G413" i="1"/>
  <c r="G429" i="1"/>
  <c r="E365" i="1"/>
  <c r="H365" i="1" s="1"/>
  <c r="F359" i="1"/>
  <c r="H420" i="1"/>
  <c r="F337" i="1"/>
  <c r="I24" i="1"/>
  <c r="G24" i="1"/>
  <c r="F401" i="1"/>
  <c r="E359" i="1"/>
  <c r="H321" i="1"/>
  <c r="E223" i="1"/>
  <c r="H366" i="1"/>
  <c r="F64" i="1"/>
  <c r="H65" i="1"/>
  <c r="I26" i="1"/>
  <c r="G26" i="1"/>
  <c r="H90" i="1"/>
  <c r="F89" i="1"/>
  <c r="H238" i="1"/>
  <c r="F445" i="1"/>
  <c r="H446" i="1"/>
  <c r="F223" i="1"/>
  <c r="H224" i="1"/>
  <c r="E95" i="1"/>
  <c r="H77" i="1"/>
  <c r="F76" i="1"/>
  <c r="I106" i="1"/>
  <c r="H106" i="1"/>
  <c r="F101" i="1"/>
  <c r="E33" i="1"/>
  <c r="F277" i="1"/>
  <c r="F123" i="1"/>
  <c r="H124" i="1"/>
  <c r="G327" i="1"/>
  <c r="H192" i="1"/>
  <c r="E390" i="1"/>
  <c r="E325" i="1"/>
  <c r="F439" i="1"/>
  <c r="E470" i="1"/>
  <c r="H470" i="1" s="1"/>
  <c r="E63" i="1"/>
  <c r="E123" i="1"/>
  <c r="E445" i="1"/>
  <c r="F390" i="1"/>
  <c r="I289" i="1"/>
  <c r="F33" i="1"/>
  <c r="H34" i="1"/>
  <c r="E424" i="1"/>
  <c r="H424" i="1" s="1"/>
  <c r="E272" i="1"/>
  <c r="H272" i="1" s="1"/>
  <c r="H425" i="1"/>
  <c r="F254" i="1" l="1"/>
  <c r="F282" i="1"/>
  <c r="H283" i="1"/>
  <c r="E400" i="1"/>
  <c r="E89" i="1"/>
  <c r="H89" i="1" s="1"/>
  <c r="E122" i="1"/>
  <c r="F122" i="1"/>
  <c r="H123" i="1"/>
  <c r="G25" i="1"/>
  <c r="I25" i="1"/>
  <c r="F343" i="1"/>
  <c r="I30" i="1"/>
  <c r="G30" i="1"/>
  <c r="H401" i="1"/>
  <c r="F400" i="1"/>
  <c r="E32" i="1"/>
  <c r="E389" i="1"/>
  <c r="F32" i="1"/>
  <c r="H33" i="1"/>
  <c r="H325" i="1"/>
  <c r="H64" i="1"/>
  <c r="F63" i="1"/>
  <c r="H76" i="1"/>
  <c r="E282" i="1"/>
  <c r="F100" i="1"/>
  <c r="H101" i="1"/>
  <c r="F444" i="1"/>
  <c r="H445" i="1"/>
  <c r="F389" i="1"/>
  <c r="E254" i="1"/>
  <c r="I31" i="1"/>
  <c r="G31" i="1"/>
  <c r="E444" i="1"/>
  <c r="H223" i="1"/>
  <c r="E343" i="1"/>
  <c r="D168" i="1"/>
  <c r="D422" i="1"/>
  <c r="D472" i="1"/>
  <c r="H254" i="1" l="1"/>
  <c r="H282" i="1"/>
  <c r="I168" i="1"/>
  <c r="G168" i="1"/>
  <c r="H122" i="1"/>
  <c r="F115" i="1"/>
  <c r="H100" i="1"/>
  <c r="F342" i="1"/>
  <c r="H343" i="1"/>
  <c r="D421" i="1"/>
  <c r="G422" i="1"/>
  <c r="I422" i="1"/>
  <c r="E16" i="1"/>
  <c r="E364" i="1"/>
  <c r="E115" i="1"/>
  <c r="E342" i="1"/>
  <c r="E116" i="1" s="1"/>
  <c r="H32" i="1"/>
  <c r="F16" i="1"/>
  <c r="H63" i="1"/>
  <c r="F364" i="1"/>
  <c r="D471" i="1"/>
  <c r="I472" i="1"/>
  <c r="G472" i="1"/>
  <c r="H400" i="1"/>
  <c r="H444" i="1"/>
  <c r="G15" i="1"/>
  <c r="I15" i="1"/>
  <c r="D466" i="1"/>
  <c r="D374" i="1"/>
  <c r="D371" i="1"/>
  <c r="D385" i="1"/>
  <c r="D368" i="1"/>
  <c r="D80" i="1"/>
  <c r="D67" i="1"/>
  <c r="D36" i="1"/>
  <c r="F116" i="1" l="1"/>
  <c r="H116" i="1" s="1"/>
  <c r="E114" i="1"/>
  <c r="F114" i="1"/>
  <c r="G385" i="1"/>
  <c r="I385" i="1"/>
  <c r="D373" i="1"/>
  <c r="G374" i="1"/>
  <c r="I374" i="1"/>
  <c r="H115" i="1"/>
  <c r="D420" i="1"/>
  <c r="I421" i="1"/>
  <c r="G421" i="1"/>
  <c r="D370" i="1"/>
  <c r="I371" i="1"/>
  <c r="G371" i="1"/>
  <c r="G466" i="1"/>
  <c r="I466" i="1"/>
  <c r="I36" i="1"/>
  <c r="G36" i="1"/>
  <c r="I80" i="1"/>
  <c r="G80" i="1"/>
  <c r="F14" i="1"/>
  <c r="H16" i="1"/>
  <c r="G67" i="1"/>
  <c r="I67" i="1"/>
  <c r="D470" i="1"/>
  <c r="I471" i="1"/>
  <c r="G471" i="1"/>
  <c r="G368" i="1"/>
  <c r="I368" i="1"/>
  <c r="H364" i="1"/>
  <c r="E14" i="1"/>
  <c r="H342" i="1"/>
  <c r="D367" i="1"/>
  <c r="D79" i="1"/>
  <c r="D391" i="1"/>
  <c r="D398" i="1"/>
  <c r="H114" i="1" l="1"/>
  <c r="H14" i="1"/>
  <c r="I470" i="1"/>
  <c r="G470" i="1"/>
  <c r="G79" i="1"/>
  <c r="I79" i="1"/>
  <c r="D397" i="1"/>
  <c r="I370" i="1"/>
  <c r="G370" i="1"/>
  <c r="G367" i="1"/>
  <c r="I367" i="1"/>
  <c r="D366" i="1"/>
  <c r="I420" i="1"/>
  <c r="G420" i="1"/>
  <c r="G373" i="1"/>
  <c r="I373" i="1"/>
  <c r="I366" i="1" l="1"/>
  <c r="G366" i="1"/>
  <c r="D396" i="1"/>
  <c r="D323" i="1"/>
  <c r="D270" i="1"/>
  <c r="D233" i="1"/>
  <c r="D230" i="1"/>
  <c r="D227" i="1"/>
  <c r="D135" i="1"/>
  <c r="D269" i="1" l="1"/>
  <c r="I270" i="1"/>
  <c r="G270" i="1"/>
  <c r="D322" i="1"/>
  <c r="I323" i="1"/>
  <c r="G323" i="1"/>
  <c r="G135" i="1"/>
  <c r="I135" i="1"/>
  <c r="D395" i="1"/>
  <c r="D226" i="1"/>
  <c r="I227" i="1"/>
  <c r="G227" i="1"/>
  <c r="D229" i="1"/>
  <c r="I230" i="1"/>
  <c r="G230" i="1"/>
  <c r="D198" i="1"/>
  <c r="D196" i="1"/>
  <c r="D194" i="1"/>
  <c r="D190" i="1"/>
  <c r="D188" i="1"/>
  <c r="D186" i="1"/>
  <c r="D184" i="1"/>
  <c r="D181" i="1"/>
  <c r="D178" i="1"/>
  <c r="D174" i="1"/>
  <c r="D172" i="1"/>
  <c r="D165" i="1"/>
  <c r="D163" i="1"/>
  <c r="D161" i="1"/>
  <c r="D159" i="1"/>
  <c r="D157" i="1"/>
  <c r="D153" i="1"/>
  <c r="D150" i="1"/>
  <c r="D147" i="1"/>
  <c r="D145" i="1"/>
  <c r="D140" i="1"/>
  <c r="D138" i="1"/>
  <c r="D132" i="1"/>
  <c r="D130" i="1"/>
  <c r="D128" i="1"/>
  <c r="D126" i="1"/>
  <c r="D448" i="1"/>
  <c r="D451" i="1"/>
  <c r="D456" i="1"/>
  <c r="D458" i="1"/>
  <c r="D468" i="1"/>
  <c r="D480" i="1"/>
  <c r="D409" i="1"/>
  <c r="D411" i="1"/>
  <c r="D427" i="1"/>
  <c r="D426" i="1" l="1"/>
  <c r="G427" i="1"/>
  <c r="I427" i="1"/>
  <c r="I147" i="1"/>
  <c r="G147" i="1"/>
  <c r="G194" i="1"/>
  <c r="I194" i="1"/>
  <c r="D450" i="1"/>
  <c r="G451" i="1"/>
  <c r="I451" i="1"/>
  <c r="D447" i="1"/>
  <c r="G448" i="1"/>
  <c r="I448" i="1"/>
  <c r="G172" i="1"/>
  <c r="I172" i="1"/>
  <c r="I126" i="1"/>
  <c r="G126" i="1"/>
  <c r="I150" i="1"/>
  <c r="G150" i="1"/>
  <c r="G174" i="1"/>
  <c r="I174" i="1"/>
  <c r="G226" i="1"/>
  <c r="I226" i="1"/>
  <c r="D321" i="1"/>
  <c r="G322" i="1"/>
  <c r="I322" i="1"/>
  <c r="G165" i="1"/>
  <c r="I165" i="1"/>
  <c r="G409" i="1"/>
  <c r="I409" i="1"/>
  <c r="I153" i="1"/>
  <c r="G153" i="1"/>
  <c r="D177" i="1"/>
  <c r="G198" i="1"/>
  <c r="I198" i="1"/>
  <c r="I145" i="1"/>
  <c r="G145" i="1"/>
  <c r="G190" i="1"/>
  <c r="I190" i="1"/>
  <c r="I128" i="1"/>
  <c r="G128" i="1"/>
  <c r="D478" i="1"/>
  <c r="I130" i="1"/>
  <c r="G130" i="1"/>
  <c r="G157" i="1"/>
  <c r="I157" i="1"/>
  <c r="D225" i="1"/>
  <c r="D463" i="1"/>
  <c r="I468" i="1"/>
  <c r="G468" i="1"/>
  <c r="I159" i="1"/>
  <c r="G159" i="1"/>
  <c r="I184" i="1"/>
  <c r="G184" i="1"/>
  <c r="D390" i="1"/>
  <c r="G269" i="1"/>
  <c r="I269" i="1"/>
  <c r="I458" i="1"/>
  <c r="G458" i="1"/>
  <c r="I138" i="1"/>
  <c r="G138" i="1"/>
  <c r="G161" i="1"/>
  <c r="I161" i="1"/>
  <c r="I456" i="1"/>
  <c r="G456" i="1"/>
  <c r="G140" i="1"/>
  <c r="I140" i="1"/>
  <c r="I163" i="1"/>
  <c r="G163" i="1"/>
  <c r="G188" i="1"/>
  <c r="I188" i="1"/>
  <c r="G229" i="1"/>
  <c r="I229" i="1"/>
  <c r="D408" i="1"/>
  <c r="D455" i="1"/>
  <c r="D193" i="1"/>
  <c r="D125" i="1"/>
  <c r="D180" i="1"/>
  <c r="D152" i="1"/>
  <c r="D134" i="1"/>
  <c r="D437" i="1"/>
  <c r="D442" i="1"/>
  <c r="D379" i="1"/>
  <c r="D382" i="1"/>
  <c r="D387" i="1"/>
  <c r="D346" i="1"/>
  <c r="D349" i="1"/>
  <c r="D352" i="1"/>
  <c r="D461" i="1"/>
  <c r="D355" i="1"/>
  <c r="D362" i="1"/>
  <c r="D317" i="1"/>
  <c r="D319" i="1"/>
  <c r="D335" i="1"/>
  <c r="D340" i="1"/>
  <c r="D311" i="1"/>
  <c r="D309" i="1"/>
  <c r="D307" i="1"/>
  <c r="D305" i="1"/>
  <c r="D298" i="1"/>
  <c r="D296" i="1"/>
  <c r="D294" i="1"/>
  <c r="D280" i="1"/>
  <c r="D262" i="1"/>
  <c r="D264" i="1"/>
  <c r="D275" i="1"/>
  <c r="D246" i="1"/>
  <c r="D238" i="1" s="1"/>
  <c r="D104" i="1"/>
  <c r="I104" i="1" s="1"/>
  <c r="D93" i="1"/>
  <c r="D98" i="1"/>
  <c r="D87" i="1"/>
  <c r="D78" i="1"/>
  <c r="D66" i="1"/>
  <c r="D74" i="1"/>
  <c r="D55" i="1"/>
  <c r="D58" i="1"/>
  <c r="D59" i="1"/>
  <c r="D60" i="1"/>
  <c r="D61" i="1"/>
  <c r="D48" i="1"/>
  <c r="D49" i="1"/>
  <c r="D50" i="1"/>
  <c r="D39" i="1"/>
  <c r="D44" i="1"/>
  <c r="D43" i="1"/>
  <c r="D42" i="1"/>
  <c r="D41" i="1"/>
  <c r="G311" i="1" l="1"/>
  <c r="I311" i="1"/>
  <c r="D86" i="1"/>
  <c r="G87" i="1"/>
  <c r="I87" i="1"/>
  <c r="I152" i="1"/>
  <c r="G152" i="1"/>
  <c r="I48" i="1"/>
  <c r="G48" i="1"/>
  <c r="G61" i="1"/>
  <c r="I61" i="1"/>
  <c r="I60" i="1"/>
  <c r="G60" i="1"/>
  <c r="D345" i="1"/>
  <c r="I346" i="1"/>
  <c r="G346" i="1"/>
  <c r="I180" i="1"/>
  <c r="G180" i="1"/>
  <c r="D77" i="1"/>
  <c r="G78" i="1"/>
  <c r="I78" i="1"/>
  <c r="G125" i="1"/>
  <c r="I125" i="1"/>
  <c r="D389" i="1"/>
  <c r="I450" i="1"/>
  <c r="G450" i="1"/>
  <c r="D334" i="1"/>
  <c r="G335" i="1"/>
  <c r="I335" i="1"/>
  <c r="G44" i="1"/>
  <c r="I44" i="1"/>
  <c r="G317" i="1"/>
  <c r="I317" i="1"/>
  <c r="D381" i="1"/>
  <c r="D192" i="1"/>
  <c r="G193" i="1"/>
  <c r="I193" i="1"/>
  <c r="G321" i="1"/>
  <c r="I321" i="1"/>
  <c r="G262" i="1"/>
  <c r="I262" i="1"/>
  <c r="D477" i="1"/>
  <c r="I41" i="1"/>
  <c r="G41" i="1"/>
  <c r="D339" i="1"/>
  <c r="D97" i="1"/>
  <c r="G59" i="1"/>
  <c r="I59" i="1"/>
  <c r="D384" i="1"/>
  <c r="I387" i="1"/>
  <c r="G387" i="1"/>
  <c r="I58" i="1"/>
  <c r="G58" i="1"/>
  <c r="I55" i="1"/>
  <c r="G55" i="1"/>
  <c r="I246" i="1"/>
  <c r="G246" i="1"/>
  <c r="G305" i="1"/>
  <c r="I305" i="1"/>
  <c r="D361" i="1"/>
  <c r="D378" i="1"/>
  <c r="I379" i="1"/>
  <c r="G379" i="1"/>
  <c r="I455" i="1"/>
  <c r="G455" i="1"/>
  <c r="I447" i="1"/>
  <c r="G447" i="1"/>
  <c r="D351" i="1"/>
  <c r="I352" i="1"/>
  <c r="G352" i="1"/>
  <c r="D279" i="1"/>
  <c r="G294" i="1"/>
  <c r="I294" i="1"/>
  <c r="D92" i="1"/>
  <c r="I93" i="1"/>
  <c r="G93" i="1"/>
  <c r="I319" i="1"/>
  <c r="G319" i="1"/>
  <c r="I298" i="1"/>
  <c r="G298" i="1"/>
  <c r="G50" i="1"/>
  <c r="I50" i="1"/>
  <c r="D73" i="1"/>
  <c r="D274" i="1"/>
  <c r="I275" i="1"/>
  <c r="G275" i="1"/>
  <c r="G307" i="1"/>
  <c r="I307" i="1"/>
  <c r="G355" i="1"/>
  <c r="I355" i="1"/>
  <c r="D441" i="1"/>
  <c r="D402" i="1"/>
  <c r="I408" i="1"/>
  <c r="G408" i="1"/>
  <c r="G463" i="1"/>
  <c r="I463" i="1"/>
  <c r="G134" i="1"/>
  <c r="I134" i="1"/>
  <c r="D348" i="1"/>
  <c r="I349" i="1"/>
  <c r="G349" i="1"/>
  <c r="G42" i="1"/>
  <c r="I42" i="1"/>
  <c r="G43" i="1"/>
  <c r="I43" i="1"/>
  <c r="G296" i="1"/>
  <c r="I296" i="1"/>
  <c r="D103" i="1"/>
  <c r="I103" i="1" s="1"/>
  <c r="G104" i="1"/>
  <c r="I49" i="1"/>
  <c r="G49" i="1"/>
  <c r="D65" i="1"/>
  <c r="G66" i="1"/>
  <c r="I66" i="1"/>
  <c r="I264" i="1"/>
  <c r="G264" i="1"/>
  <c r="I309" i="1"/>
  <c r="G309" i="1"/>
  <c r="D460" i="1"/>
  <c r="D446" i="1" s="1"/>
  <c r="D445" i="1" s="1"/>
  <c r="I461" i="1"/>
  <c r="G461" i="1"/>
  <c r="D436" i="1"/>
  <c r="G437" i="1"/>
  <c r="I437" i="1"/>
  <c r="D224" i="1"/>
  <c r="G225" i="1"/>
  <c r="I225" i="1"/>
  <c r="G426" i="1"/>
  <c r="I426" i="1"/>
  <c r="D293" i="1"/>
  <c r="D316" i="1"/>
  <c r="D300" i="1"/>
  <c r="D257" i="1"/>
  <c r="D53" i="1"/>
  <c r="D124" i="1"/>
  <c r="D354" i="1"/>
  <c r="D35" i="1"/>
  <c r="D444" i="1" l="1"/>
  <c r="D288" i="1"/>
  <c r="D283" i="1" s="1"/>
  <c r="D377" i="1"/>
  <c r="D365" i="1" s="1"/>
  <c r="D440" i="1"/>
  <c r="D278" i="1"/>
  <c r="G460" i="1"/>
  <c r="I460" i="1"/>
  <c r="D326" i="1"/>
  <c r="G334" i="1"/>
  <c r="I334" i="1"/>
  <c r="D96" i="1"/>
  <c r="I316" i="1"/>
  <c r="G316" i="1"/>
  <c r="D72" i="1"/>
  <c r="I378" i="1"/>
  <c r="G378" i="1"/>
  <c r="G345" i="1"/>
  <c r="I345" i="1"/>
  <c r="D256" i="1"/>
  <c r="G257" i="1"/>
  <c r="I257" i="1"/>
  <c r="D34" i="1"/>
  <c r="I35" i="1"/>
  <c r="G35" i="1"/>
  <c r="D91" i="1"/>
  <c r="I92" i="1"/>
  <c r="G92" i="1"/>
  <c r="G351" i="1"/>
  <c r="I351" i="1"/>
  <c r="I384" i="1"/>
  <c r="G384" i="1"/>
  <c r="D338" i="1"/>
  <c r="D273" i="1"/>
  <c r="I274" i="1"/>
  <c r="G274" i="1"/>
  <c r="I300" i="1"/>
  <c r="G300" i="1"/>
  <c r="D344" i="1"/>
  <c r="G354" i="1"/>
  <c r="I354" i="1"/>
  <c r="D223" i="1"/>
  <c r="I224" i="1"/>
  <c r="G224" i="1"/>
  <c r="D123" i="1"/>
  <c r="G124" i="1"/>
  <c r="I124" i="1"/>
  <c r="I293" i="1"/>
  <c r="G293" i="1"/>
  <c r="D64" i="1"/>
  <c r="G65" i="1"/>
  <c r="I65" i="1"/>
  <c r="D102" i="1"/>
  <c r="I102" i="1" s="1"/>
  <c r="G103" i="1"/>
  <c r="D401" i="1"/>
  <c r="G402" i="1"/>
  <c r="I402" i="1"/>
  <c r="D360" i="1"/>
  <c r="G77" i="1"/>
  <c r="I77" i="1"/>
  <c r="D85" i="1"/>
  <c r="G86" i="1"/>
  <c r="I86" i="1"/>
  <c r="D52" i="1"/>
  <c r="G53" i="1"/>
  <c r="I53" i="1"/>
  <c r="D425" i="1"/>
  <c r="I436" i="1"/>
  <c r="G436" i="1"/>
  <c r="I348" i="1"/>
  <c r="G348" i="1"/>
  <c r="I192" i="1"/>
  <c r="G192" i="1"/>
  <c r="D122" i="1" l="1"/>
  <c r="G377" i="1"/>
  <c r="I377" i="1"/>
  <c r="G446" i="1"/>
  <c r="I446" i="1"/>
  <c r="G123" i="1"/>
  <c r="I123" i="1"/>
  <c r="D272" i="1"/>
  <c r="I273" i="1"/>
  <c r="G273" i="1"/>
  <c r="G256" i="1"/>
  <c r="I256" i="1"/>
  <c r="I288" i="1"/>
  <c r="G288" i="1"/>
  <c r="G238" i="1"/>
  <c r="I238" i="1"/>
  <c r="D47" i="1"/>
  <c r="G52" i="1"/>
  <c r="I52" i="1"/>
  <c r="D90" i="1"/>
  <c r="I91" i="1"/>
  <c r="G91" i="1"/>
  <c r="G64" i="1"/>
  <c r="I64" i="1"/>
  <c r="G223" i="1"/>
  <c r="I223" i="1"/>
  <c r="D337" i="1"/>
  <c r="D277" i="1"/>
  <c r="G85" i="1"/>
  <c r="I85" i="1"/>
  <c r="D84" i="1"/>
  <c r="G401" i="1"/>
  <c r="I401" i="1"/>
  <c r="D71" i="1"/>
  <c r="D325" i="1"/>
  <c r="I326" i="1"/>
  <c r="G326" i="1"/>
  <c r="D359" i="1"/>
  <c r="D95" i="1"/>
  <c r="D364" i="1"/>
  <c r="I365" i="1"/>
  <c r="G365" i="1"/>
  <c r="D33" i="1"/>
  <c r="G34" i="1"/>
  <c r="I34" i="1"/>
  <c r="D101" i="1"/>
  <c r="G102" i="1"/>
  <c r="D255" i="1"/>
  <c r="D424" i="1"/>
  <c r="D400" i="1" s="1"/>
  <c r="I425" i="1"/>
  <c r="G425" i="1"/>
  <c r="G344" i="1"/>
  <c r="I344" i="1"/>
  <c r="D439" i="1"/>
  <c r="G400" i="1" l="1"/>
  <c r="I400" i="1"/>
  <c r="D32" i="1"/>
  <c r="I33" i="1"/>
  <c r="G33" i="1"/>
  <c r="I272" i="1"/>
  <c r="G272" i="1"/>
  <c r="D76" i="1"/>
  <c r="G84" i="1"/>
  <c r="I84" i="1"/>
  <c r="I90" i="1"/>
  <c r="G90" i="1"/>
  <c r="D89" i="1"/>
  <c r="D282" i="1"/>
  <c r="G283" i="1"/>
  <c r="I283" i="1"/>
  <c r="I122" i="1"/>
  <c r="G122" i="1"/>
  <c r="D115" i="1"/>
  <c r="I325" i="1"/>
  <c r="G325" i="1"/>
  <c r="I424" i="1"/>
  <c r="G424" i="1"/>
  <c r="D254" i="1"/>
  <c r="G255" i="1"/>
  <c r="I255" i="1"/>
  <c r="D100" i="1"/>
  <c r="G101" i="1"/>
  <c r="I101" i="1"/>
  <c r="G364" i="1"/>
  <c r="I364" i="1"/>
  <c r="D343" i="1"/>
  <c r="D63" i="1"/>
  <c r="D46" i="1"/>
  <c r="G47" i="1"/>
  <c r="I47" i="1"/>
  <c r="I445" i="1"/>
  <c r="G445" i="1"/>
  <c r="I46" i="1" l="1"/>
  <c r="G46" i="1"/>
  <c r="G76" i="1"/>
  <c r="I76" i="1"/>
  <c r="I32" i="1"/>
  <c r="G32" i="1"/>
  <c r="D16" i="1"/>
  <c r="I254" i="1"/>
  <c r="G254" i="1"/>
  <c r="G63" i="1"/>
  <c r="I63" i="1"/>
  <c r="I282" i="1"/>
  <c r="G282" i="1"/>
  <c r="I343" i="1"/>
  <c r="G343" i="1"/>
  <c r="D342" i="1"/>
  <c r="D116" i="1" s="1"/>
  <c r="I89" i="1"/>
  <c r="G89" i="1"/>
  <c r="I444" i="1"/>
  <c r="G444" i="1"/>
  <c r="G100" i="1"/>
  <c r="I100" i="1"/>
  <c r="G115" i="1"/>
  <c r="I115" i="1"/>
  <c r="I116" i="1" l="1"/>
  <c r="G116" i="1"/>
  <c r="D14" i="1"/>
  <c r="I16" i="1"/>
  <c r="G16" i="1"/>
  <c r="G342" i="1"/>
  <c r="I342" i="1"/>
  <c r="D114" i="1"/>
  <c r="I114" i="1" l="1"/>
  <c r="G114" i="1"/>
  <c r="G14" i="1"/>
  <c r="I14" i="1"/>
</calcChain>
</file>

<file path=xl/sharedStrings.xml><?xml version="1.0" encoding="utf-8"?>
<sst xmlns="http://schemas.openxmlformats.org/spreadsheetml/2006/main" count="727" uniqueCount="406">
  <si>
    <t>POZICIJA</t>
  </si>
  <si>
    <t>VRSTA PRIHODA / PRIMITAKA</t>
  </si>
  <si>
    <t/>
  </si>
  <si>
    <t>UKUPNO PRIHODI / PRIMICI</t>
  </si>
  <si>
    <t>PRIHODI KORISNIKA</t>
  </si>
  <si>
    <t>Izvor</t>
  </si>
  <si>
    <t>DONACIJA PK</t>
  </si>
  <si>
    <t>Prihodi poslovanja</t>
  </si>
  <si>
    <t>Prihodi od prodaje proizvoda i robe te pruženih usluga i prihodi od donacija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</si>
  <si>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</si>
  <si>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</si>
  <si>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</si>
  <si>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</si>
  <si>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ostalih subjekata izvan općeg proračun</t>
  </si>
  <si>
    <t>VLASTITI PRIHODI PK</t>
  </si>
  <si>
    <t>Prihodi od imovine</t>
  </si>
  <si>
    <t>Prihodi od financijske imovine</t>
  </si>
  <si>
    <t>Kamate na oročena sredstva i depozite po viđenju</t>
  </si>
  <si>
    <t>Kamate na depozite po viđenju</t>
  </si>
  <si>
    <t>Prihodi od prodaje proizvoda i robe te pruženih usluga</t>
  </si>
  <si>
    <t>Prihodi od pruženih usluga</t>
  </si>
  <si>
    <t>POSEBNE NAMJENE PK</t>
  </si>
  <si>
    <t>Prihodi po posebnim propisima</t>
  </si>
  <si>
    <t>Ostali nespomenuti prihodi</t>
  </si>
  <si>
    <t>Ostali prihodi za posebne namjene</t>
  </si>
  <si>
    <t>Ostali nespomenuti prihodi po posebnim propisima</t>
  </si>
  <si>
    <t>MINISTARSTVO PK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</si>
  <si>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</si>
  <si>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</si>
  <si>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</si>
  <si>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JLS PK</t>
  </si>
  <si>
    <t>MINISTARSTVO PRIJENOS EU PK</t>
  </si>
  <si>
    <t>UKUPNO RASHODI / IZDACI</t>
  </si>
  <si>
    <t>DECENTRALIZACIJA</t>
  </si>
  <si>
    <t>1.3.</t>
  </si>
  <si>
    <t>Rashodi poslovanja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</si>
  <si>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</si>
  <si>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</si>
  <si>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</si>
  <si>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</si>
  <si>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</si>
  <si>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Seminari, savjetovanja i simpoziji</t>
  </si>
  <si>
    <t>Ostale naknade troškova zaposlenima</t>
  </si>
  <si>
    <t>Rashodi za materijal i energiju</t>
  </si>
  <si>
    <t>Uredski materijal i ostali materijalni rashodi</t>
  </si>
  <si>
    <t>Uredski materijal</t>
  </si>
  <si>
    <t>Ostali materijal za potrebe redovnog poslovanja</t>
  </si>
  <si>
    <t>Materijal i sirovine</t>
  </si>
  <si>
    <t>Ostali materijal i sirovine</t>
  </si>
  <si>
    <t>Energija</t>
  </si>
  <si>
    <t>Električna energija</t>
  </si>
  <si>
    <t>Plin</t>
  </si>
  <si>
    <t>Motorni benzin i dizel gorivo</t>
  </si>
  <si>
    <t>Ostali materijali za proizvodnju energije (ugljen, drva, teš</t>
  </si>
  <si>
    <t>Materijal i dijelovi za tekuće i investicijsko održavanje</t>
  </si>
  <si>
    <t>Materijal i dijelovi za tekuće i invest.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</si>
  <si>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</si>
  <si>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</si>
  <si>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</si>
  <si>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</si>
  <si>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</si>
  <si>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</si>
  <si>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</si>
  <si>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sl.)</t>
  </si>
  <si>
    <t>Ostale usluge za komunikaciju i prijevoz</t>
  </si>
  <si>
    <t>Usluge tekućeg i investicijskog održavanja</t>
  </si>
  <si>
    <t>Usluge promidžbe i informiranja</t>
  </si>
  <si>
    <t>Ostale usluge promidžbe i informiranja</t>
  </si>
  <si>
    <t>Komunalne usluge</t>
  </si>
  <si>
    <t>Ostale komunalne usluge</t>
  </si>
  <si>
    <t>Zakupnine i najamnine</t>
  </si>
  <si>
    <t>Ostale najamnine i zakupnine</t>
  </si>
  <si>
    <t>Zdravstvene i veterinarske usluge</t>
  </si>
  <si>
    <t>Obvezni i preventivni zdravstveni pregledi zaposlenika</t>
  </si>
  <si>
    <t>Ostale zdravstvene  usluge</t>
  </si>
  <si>
    <t>Intelektualne i osobne usluge</t>
  </si>
  <si>
    <t>Autorski honorari</t>
  </si>
  <si>
    <t>Ugovori o djelu</t>
  </si>
  <si>
    <t>Ostale intelektualne usluge</t>
  </si>
  <si>
    <t>Računalne usluge</t>
  </si>
  <si>
    <t>Ostale računalne usluge</t>
  </si>
  <si>
    <t>Ostale usluge</t>
  </si>
  <si>
    <t>Ostale nespomenute usluge</t>
  </si>
  <si>
    <t>Naknade troškova osobama izvan radnog odnosa</t>
  </si>
  <si>
    <t>Naknade tr. osobama izvan radnog odnosa</t>
  </si>
  <si>
    <t>Ostali nespomenuti rashodi poslovanja</t>
  </si>
  <si>
    <t>Premije osiguranja</t>
  </si>
  <si>
    <t>Premije osiguranja ostale imovine</t>
  </si>
  <si>
    <t>Premije osiguranja zaposlenih</t>
  </si>
  <si>
    <t>Reprezentacija</t>
  </si>
  <si>
    <t>Članarine i norme</t>
  </si>
  <si>
    <t>Tuzemne članarine</t>
  </si>
  <si>
    <t>Pristojbe i naknade</t>
  </si>
  <si>
    <t>Sudske,javnobilježničke i ost. naknade</t>
  </si>
  <si>
    <t>Financijski rashodi</t>
  </si>
  <si>
    <t>Ostali financijski rashodi</t>
  </si>
  <si>
    <t>Bankarske usluge i usluge platnog prometa</t>
  </si>
  <si>
    <t>Usluge banaka</t>
  </si>
  <si>
    <t>Zatezne kamate</t>
  </si>
  <si>
    <t>Zatezne kamate iz poslovnih odnosa i drugo</t>
  </si>
  <si>
    <t>Ostali nespomenuti financijski rashodi</t>
  </si>
  <si>
    <t>Rashodi za nabavu nefinancijske imovine</t>
  </si>
  <si>
    <t>Rashodi za nabavu proizvedene dugotrajne imovine</t>
  </si>
  <si>
    <t>Građevinski objekti</t>
  </si>
  <si>
    <t>Poslovni objekti</t>
  </si>
  <si>
    <t>R3057</t>
  </si>
  <si>
    <t>Ostali građevinski objekti</t>
  </si>
  <si>
    <t>R3058</t>
  </si>
  <si>
    <t>Ostali gr. objekti (sp.dvorane)</t>
  </si>
  <si>
    <t>Rashodi za dodatna ulaganja na nefinancijskoj imovini</t>
  </si>
  <si>
    <t>Dodatna ulaganja na građevinskim objektima</t>
  </si>
  <si>
    <t>R3059</t>
  </si>
  <si>
    <t>Dodatna ulaganja za ostalu nefinancijsku imovinu</t>
  </si>
  <si>
    <t>R3060</t>
  </si>
  <si>
    <t>Postrojenja i oprema</t>
  </si>
  <si>
    <t>Uređaji, strojevi i oprema za ostale namjene</t>
  </si>
  <si>
    <t>Oprema</t>
  </si>
  <si>
    <t>Knjige, umjetnička djela i ostale izložbene vrijednosti</t>
  </si>
  <si>
    <t>Knjige</t>
  </si>
  <si>
    <t>Knjige u knjižnicama</t>
  </si>
  <si>
    <t>Nematerijalna proizvedena imovina</t>
  </si>
  <si>
    <t>Ulaganja u računalne programe</t>
  </si>
  <si>
    <t>Rashodi za zaposlene</t>
  </si>
  <si>
    <t>Plaće (Bruto)</t>
  </si>
  <si>
    <t>Plaće za redovan rad</t>
  </si>
  <si>
    <t>Plaće za zaposlene</t>
  </si>
  <si>
    <t>Ostali rashodi za službena putovanja</t>
  </si>
  <si>
    <t>Ostale usluge tekućeg i investicijskog održavanja</t>
  </si>
  <si>
    <t>Naknade troškova službenog puta</t>
  </si>
  <si>
    <t>Naknade ostalih troškova osobama izvan radnog odnosa</t>
  </si>
  <si>
    <t>Ostale  zakupnine i najamnine</t>
  </si>
  <si>
    <t>Prihodi od prodaje sl. auta</t>
  </si>
  <si>
    <t>Višak prihoda prorač.korisnika sa žr</t>
  </si>
  <si>
    <t>Grafičke i tisk. usl., usluge kopiranja i uvezivanja islično</t>
  </si>
  <si>
    <t>Grafičke i tisk. usluge, usluge kopiranja i uvezivanja i sl.</t>
  </si>
  <si>
    <t>P0798</t>
  </si>
  <si>
    <t>P1106</t>
  </si>
  <si>
    <t>Vlastiti izvori</t>
  </si>
  <si>
    <t>Rezultat poslovanja</t>
  </si>
  <si>
    <t>Višak/manjak prihoda</t>
  </si>
  <si>
    <t>Višak prihoda</t>
  </si>
  <si>
    <t>P0799</t>
  </si>
  <si>
    <t>Višak prihoda proračunskih korisnika - sa ŽR</t>
  </si>
  <si>
    <t>P0801</t>
  </si>
  <si>
    <t>P0802</t>
  </si>
  <si>
    <t>P0803</t>
  </si>
  <si>
    <t>Prihodi od izdavanja duplikata svjedodžbi</t>
  </si>
  <si>
    <t>P0805</t>
  </si>
  <si>
    <t>P0806</t>
  </si>
  <si>
    <t>P0807</t>
  </si>
  <si>
    <t>P0809</t>
  </si>
  <si>
    <t>P0810</t>
  </si>
  <si>
    <t>5.4.1.</t>
  </si>
  <si>
    <t>Prihodi od upravnih i admin. pristojbi, pristojbi po posebnim propis. i naknada</t>
  </si>
  <si>
    <t>4.3.1.</t>
  </si>
  <si>
    <t>3.1.1.</t>
  </si>
  <si>
    <t>2.1.1.</t>
  </si>
  <si>
    <t>5.2.1.</t>
  </si>
  <si>
    <t>P0812</t>
  </si>
  <si>
    <t>P0813</t>
  </si>
  <si>
    <t>5.7.1.</t>
  </si>
  <si>
    <t>P0815</t>
  </si>
  <si>
    <t>P0816</t>
  </si>
  <si>
    <t>PRIHODI OSNIVAČA</t>
  </si>
  <si>
    <t>KONTO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</si>
  <si>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</si>
  <si>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</si>
  <si>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</si>
  <si>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</si>
  <si>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</si>
  <si>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</si>
  <si>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</si>
  <si>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</si>
  <si>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</si>
  <si>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</si>
  <si>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R3046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</si>
  <si>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</si>
  <si>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</si>
  <si>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</si>
  <si>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</si>
  <si>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</si>
  <si>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</si>
  <si>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</si>
  <si>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</si>
  <si>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</si>
  <si>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</si>
  <si>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</si>
  <si>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</si>
  <si>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</si>
  <si>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</si>
  <si>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</si>
  <si>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</si>
  <si>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</si>
  <si>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</si>
  <si>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</si>
  <si>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</si>
  <si>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</si>
  <si>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</si>
  <si>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</si>
  <si>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</si>
  <si>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</si>
  <si>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R3166</t>
  </si>
  <si>
    <t>R3167</t>
  </si>
  <si>
    <t>R3168</t>
  </si>
  <si>
    <t>R3169</t>
  </si>
  <si>
    <t>R3198</t>
  </si>
  <si>
    <t>R3199</t>
  </si>
  <si>
    <t>R3200</t>
  </si>
  <si>
    <t>Materijal i dijelovi za tek. i investicijsko održavanje</t>
  </si>
  <si>
    <t>Ostali materijal i dijelovi za tekuće i investicijsko održavanje</t>
  </si>
  <si>
    <t>R5138</t>
  </si>
  <si>
    <t>R5139</t>
  </si>
  <si>
    <t>R4471</t>
  </si>
  <si>
    <t>R5140</t>
  </si>
  <si>
    <t>Manjak prihoda</t>
  </si>
  <si>
    <t>R4821</t>
  </si>
  <si>
    <t>Manjak prihoda poslovanja PK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</si>
  <si>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</si>
  <si>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</si>
  <si>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</si>
  <si>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</si>
  <si>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</si>
  <si>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</si>
  <si>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</si>
  <si>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</si>
  <si>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</si>
  <si>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</si>
  <si>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</si>
  <si>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</si>
  <si>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</si>
  <si>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</si>
  <si>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R4865</t>
  </si>
  <si>
    <t>R4484</t>
  </si>
  <si>
    <t>R4485</t>
  </si>
  <si>
    <t>R4486</t>
  </si>
  <si>
    <t>Naknade za rad predstavničkih i izvršnih tijela, povjerenstava i slično</t>
  </si>
  <si>
    <t>R5143</t>
  </si>
  <si>
    <t>Ostale slične naknade za rad</t>
  </si>
  <si>
    <t>R4488</t>
  </si>
  <si>
    <t>R4912</t>
  </si>
  <si>
    <t>R4490</t>
  </si>
  <si>
    <t>R4491</t>
  </si>
  <si>
    <t>R5144</t>
  </si>
  <si>
    <t>R4952</t>
  </si>
  <si>
    <t>R4492</t>
  </si>
  <si>
    <t>R4493</t>
  </si>
  <si>
    <t>R4494</t>
  </si>
  <si>
    <t>R4495</t>
  </si>
  <si>
    <t>R4496</t>
  </si>
  <si>
    <t>R4497</t>
  </si>
  <si>
    <t>R5489</t>
  </si>
  <si>
    <t>Ostali poslovni građevinski objekti</t>
  </si>
  <si>
    <t>R4498</t>
  </si>
  <si>
    <t>R4499</t>
  </si>
  <si>
    <t>R4997</t>
  </si>
  <si>
    <t>R4500</t>
  </si>
  <si>
    <t>R4501</t>
  </si>
  <si>
    <t>R4502</t>
  </si>
  <si>
    <t>R4503</t>
  </si>
  <si>
    <t>R4504</t>
  </si>
  <si>
    <t>R5009</t>
  </si>
  <si>
    <t>Naknade za prijevoz na posao i s posla</t>
  </si>
  <si>
    <t>SREDNJA ŠKOLA OROSLAVJE                                                              OIB:</t>
  </si>
  <si>
    <t>Korisnik K037:          Pror.k. 16998</t>
  </si>
  <si>
    <t>Tekuće pomoći iz drž. prorač. temeljem prijenosa EU sredstava</t>
  </si>
  <si>
    <t>Pomoći iz drž. Prorač. temeljem prijenosa EU sredstava</t>
  </si>
  <si>
    <t>Tekuće pomoći iz DP temeljem prijenosa EU sredstava</t>
  </si>
  <si>
    <t>Kapitalne pomoći iz državnog proračuna proračunskim korisnicima proračuna JLP(R)S</t>
  </si>
  <si>
    <t>Kapitalne pomoći proračunskim korisnicima iz proračuna koji im nije nadležan</t>
  </si>
  <si>
    <t>Uređaji</t>
  </si>
  <si>
    <t>R5934</t>
  </si>
  <si>
    <t>Tekuće pomoći iz državnog proračuna proračunskim korisnicima proračuna JLP(R)S</t>
  </si>
  <si>
    <t>Ostali rashodi za zaposlene</t>
  </si>
  <si>
    <t>Doprinosi na plaće</t>
  </si>
  <si>
    <t>Ostali nenavedeni rashodi za zaposlene</t>
  </si>
  <si>
    <t>Doprinosi za mirovinsko osiguranje</t>
  </si>
  <si>
    <t>Doprinosi za zdravstveno osiguranje</t>
  </si>
  <si>
    <t>Novčana naknada poslodavca zbog nezapošljavanja osoba s invaliditetom</t>
  </si>
  <si>
    <t>R4489 / R6486</t>
  </si>
  <si>
    <t>R6487</t>
  </si>
  <si>
    <t>R6488</t>
  </si>
  <si>
    <t>R6489</t>
  </si>
  <si>
    <t>R6490</t>
  </si>
  <si>
    <t>PROJEKCIJA 2022.</t>
  </si>
  <si>
    <t>PLAN 2021.</t>
  </si>
  <si>
    <t>PROJEKCIJA 2023.</t>
  </si>
  <si>
    <t>INDEKS 2/1</t>
  </si>
  <si>
    <t>INDEKS 3/2</t>
  </si>
  <si>
    <t>INDEKS 3/1</t>
  </si>
  <si>
    <t>Tekuće donacije od fizičkih osoba</t>
  </si>
  <si>
    <t>Sufinanciranje cijene usluge, participacije i slično</t>
  </si>
  <si>
    <t>Uređaji i strojevi za ostale namjene</t>
  </si>
  <si>
    <t>Nagrade</t>
  </si>
  <si>
    <t>Pomoćni i sanitetski materijal (Nastavni materijal)</t>
  </si>
  <si>
    <t>Uredska oprema i namještaj</t>
  </si>
  <si>
    <t>Računala i računalna oprema</t>
  </si>
  <si>
    <t>Uredski namještaj</t>
  </si>
  <si>
    <t>Premije osiguranja prijevoznih sredstava</t>
  </si>
  <si>
    <t>P1274</t>
  </si>
  <si>
    <t>P1276</t>
  </si>
  <si>
    <t>P1248</t>
  </si>
  <si>
    <t>P1277</t>
  </si>
  <si>
    <t>R6738</t>
  </si>
  <si>
    <t>R6737</t>
  </si>
  <si>
    <t>Premije osiguranja zaposlenika</t>
  </si>
  <si>
    <t>R6742</t>
  </si>
  <si>
    <t>R5932</t>
  </si>
  <si>
    <t>R6739</t>
  </si>
  <si>
    <t>R6740</t>
  </si>
  <si>
    <t>Glava: 00720 OBRAZOVANJE</t>
  </si>
  <si>
    <t>Glavni program: J01 OBRAZOVANJE</t>
  </si>
  <si>
    <t>Program 1001 SREDNJEŠKOLSKO OBRAZOVANJE - ZAKONSKI STANDARD</t>
  </si>
  <si>
    <t>Program 1003 DOPUNSKI NASTAVNI I VANNASTAVNI PROGRAM ŠKOLA I O.I.</t>
  </si>
  <si>
    <t>Izvor 1.3.</t>
  </si>
  <si>
    <t>Prihodi Županije za materijalno-financijske rashode i investicijsko održavanje</t>
  </si>
  <si>
    <t>Prihodi KZŽ za nabavu nefinancijske imovine</t>
  </si>
  <si>
    <t>Prihodi za usluge tek. i invest. održavanja zgrade</t>
  </si>
  <si>
    <t>Prihodi Županije - izvorna sredstva KZŽ (1-3)</t>
  </si>
  <si>
    <t>Sveukupni prihod iz nadležnog proračuna</t>
  </si>
  <si>
    <t>Rad e-tehničara</t>
  </si>
  <si>
    <t>Plaće i naknade PUN/SKP (Baltazar 4)</t>
  </si>
  <si>
    <t>Ostali prihodi /refundacije za natjecanja, Novig.pr.</t>
  </si>
  <si>
    <t>0922</t>
  </si>
  <si>
    <t>GLAVA: 00720 OBRAZOVANJE</t>
  </si>
  <si>
    <t>GLAVNI PROGRAM: J01 OBRAZOVANJE</t>
  </si>
  <si>
    <t>RAZDJEL: 007 UO ZA OBRAZOVANJE, KULTURU, SPORT I TEHNIČKU KULTURU</t>
  </si>
  <si>
    <t>Razdjel: 007 UO ZA OBRAZOVANJE, KULTURU, SPORT I TEHNIČKU KULTURU</t>
  </si>
  <si>
    <t>Aktivnost A102000 Redovni poslovi ustanova srednješkolskog obrazovanja SŠ</t>
  </si>
  <si>
    <t>RASHODI OSNIVAČA</t>
  </si>
  <si>
    <t>RASHODI KORISNIKA</t>
  </si>
  <si>
    <t>Kapitalni projekt K104000 Izgradnja, dogradnja i adaptacija SŠ</t>
  </si>
  <si>
    <t>Tekući projekt T103000 Oprema, informat., nabava pomagala - SŠ</t>
  </si>
  <si>
    <t>Aktivnost A102002 Financiranje - ostali rashodi SŠ</t>
  </si>
  <si>
    <t>Aktivnost A102000 Dopunski nastavni i vannastavni program škola i obraz. ins.</t>
  </si>
  <si>
    <t>IZVORNA SREDSTVA KZŽ</t>
  </si>
  <si>
    <t>R3307-5</t>
  </si>
  <si>
    <t>R5980-4</t>
  </si>
  <si>
    <t>R4643-16</t>
  </si>
  <si>
    <t>R4644-24</t>
  </si>
  <si>
    <t>Tekući projekt T103006 Projekt Baltazar 4</t>
  </si>
  <si>
    <t>Refundacije natjecanja i ostali opći primici</t>
  </si>
  <si>
    <t>Plaća e-tehničar</t>
  </si>
  <si>
    <t>Plaća/prijevoz SKP/PUN Baltazar 4</t>
  </si>
  <si>
    <t>Funkcijska klasifikacija:</t>
  </si>
  <si>
    <t>0960</t>
  </si>
  <si>
    <t>Više srednjoškolsko obrazovanje</t>
  </si>
  <si>
    <t>Dodatne usluge u obrazovanju</t>
  </si>
  <si>
    <t>02 - Krapinsko Zagorska županija</t>
  </si>
  <si>
    <t>3115 - Grad Oroslavje</t>
  </si>
  <si>
    <t>Sredstva za investicijske radove - prenamjena toaleta za nastavnike i kuhinje</t>
  </si>
  <si>
    <t>Voditeljica računovodstva:</t>
  </si>
  <si>
    <t>Ravnateljica:</t>
  </si>
  <si>
    <t>Ivana Klenkar, mag. oec.</t>
  </si>
  <si>
    <t xml:space="preserve">                    Natalija Mučnjak, prof.</t>
  </si>
  <si>
    <t>096</t>
  </si>
  <si>
    <t>092</t>
  </si>
  <si>
    <t>09</t>
  </si>
  <si>
    <t>Obrazovanje</t>
  </si>
  <si>
    <t>Srednjoškolsko obrazovanje</t>
  </si>
  <si>
    <t>Dodatne usluge u obrazovanju (obrazovanje odraslih)</t>
  </si>
  <si>
    <t>Ukupno plan:</t>
  </si>
  <si>
    <t>Ukupno decentralizirana sredstva MFR i oprema</t>
  </si>
  <si>
    <t xml:space="preserve">KZŽ DECENTRALIZACIJA  </t>
  </si>
  <si>
    <t>Tekući projekt T103000 Dopunska sred. za materijalne rashode i opremu škola</t>
  </si>
  <si>
    <t>Kapitalni projekt K104000 Dopunska sredstva za izgradnju, dogradnju i adaptaciju škola</t>
  </si>
  <si>
    <t>Ukupno izvorna sredstva</t>
  </si>
  <si>
    <t>Ukupno investicije i oprema - izvorna sredstva</t>
  </si>
  <si>
    <t>ukupno DEC , investic. i oprema - izvorna sredstva</t>
  </si>
  <si>
    <t>REPUBLIKA HRVATSKA</t>
  </si>
  <si>
    <t>KRAPINSKO-ZAGOSKA ŽUPANIJA</t>
  </si>
  <si>
    <t>SREDNJA ŠKOLA OROSLAVJE</t>
  </si>
  <si>
    <t>OROSLAVJE, LJ. GAJA 1</t>
  </si>
  <si>
    <t>KLASA: 400-02/20-01/04</t>
  </si>
  <si>
    <t>Lokacijska klasifikacija:  RH</t>
  </si>
  <si>
    <t>ŽUPANIJA</t>
  </si>
  <si>
    <t xml:space="preserve"> - decentralizirana sredstva</t>
  </si>
  <si>
    <t xml:space="preserve"> - izvorna sredstva</t>
  </si>
  <si>
    <t>DONACIJE</t>
  </si>
  <si>
    <t>VLASTITI PRIHODI</t>
  </si>
  <si>
    <t>POSEBNE NAMJENE</t>
  </si>
  <si>
    <t>MINISTARSTVO</t>
  </si>
  <si>
    <t>JLS - GRAD OROSLAVJE</t>
  </si>
  <si>
    <t>MINISTARSTVO - PRIJENOS EU</t>
  </si>
  <si>
    <t>PRIHODI po izvorima</t>
  </si>
  <si>
    <t>RASHODI po izvorima</t>
  </si>
  <si>
    <t>UKUPNO RASHODI</t>
  </si>
  <si>
    <t>UKUPNO PRIHODI</t>
  </si>
  <si>
    <t>R6743</t>
  </si>
  <si>
    <t>FINANCIJSKI PLAN za 2021. godinu s projekcijama za 2022. i 2023. godinu</t>
  </si>
  <si>
    <t>URBROJ: 2113/04-380/1-4-04-20-__</t>
  </si>
  <si>
    <t>FINANCIJSKI PLAN za 2021. godinu - zbirno</t>
  </si>
  <si>
    <t>R6961</t>
  </si>
  <si>
    <t>R6959</t>
  </si>
  <si>
    <t>R6960</t>
  </si>
  <si>
    <t>R6958</t>
  </si>
  <si>
    <t>R6957</t>
  </si>
  <si>
    <t>R6955</t>
  </si>
  <si>
    <t>R6956</t>
  </si>
  <si>
    <t>R6953</t>
  </si>
  <si>
    <t>R6952</t>
  </si>
  <si>
    <t>R6949</t>
  </si>
  <si>
    <t>R6950</t>
  </si>
  <si>
    <t>R6951</t>
  </si>
  <si>
    <t>U Oroslavju,  ____. prosinac 2020. godine</t>
  </si>
  <si>
    <t>Predsjednik Školskog odbora:</t>
  </si>
  <si>
    <t xml:space="preserve">                                               Davor Sokač, dipl.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</si>
</sst>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5" borderId="0" xfId="0" quotePrefix="1" applyFont="1" applyFill="1" applyAlignment="1">
      <alignment horizontal="left" wrapText="1"/>
    </xf>
    <xf numFmtId="0" fontId="1" fillId="5" borderId="0" xfId="0" applyFont="1" applyFill="1" applyAlignment="1">
      <alignment wrapText="1"/>
    </xf>
    <xf numFmtId="4" fontId="1" fillId="5" borderId="0" xfId="0" applyNumberFormat="1" applyFont="1" applyFill="1"/>
    <xf numFmtId="0" fontId="1" fillId="5" borderId="2" xfId="0" applyFont="1" applyFill="1" applyBorder="1" applyAlignment="1">
      <alignment wrapText="1"/>
    </xf>
    <xf numFmtId="0" fontId="1" fillId="5" borderId="2" xfId="0" quotePrefix="1" applyFont="1" applyFill="1" applyBorder="1" applyAlignment="1">
      <alignment horizontal="left" wrapText="1"/>
    </xf>
    <xf numFmtId="4" fontId="1" fillId="5" borderId="2" xfId="0" applyNumberFormat="1" applyFont="1" applyFill="1" applyBorder="1"/>
    <xf numFmtId="4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" fontId="4" fillId="0" borderId="4" xfId="0" applyNumberFormat="1" applyFont="1" applyBorder="1" applyAlignment="1">
      <alignment horizontal="right"/>
    </xf>
    <xf numFmtId="49" fontId="6" fillId="0" borderId="12" xfId="0" applyNumberFormat="1" applyFont="1" applyBorder="1" applyAlignment="1" applyProtection="1">
      <alignment horizontal="left" vertical="center"/>
      <protection hidden="1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right"/>
    </xf>
    <xf numFmtId="0" fontId="10" fillId="0" borderId="3" xfId="0" applyFont="1" applyBorder="1" applyAlignment="1">
      <alignment wrapText="1"/>
    </xf>
    <xf numFmtId="0" fontId="1" fillId="0" borderId="0" xfId="0" applyFont="1"/>
    <xf numFmtId="0" fontId="4" fillId="0" borderId="0" xfId="0" applyFont="1"/>
    <xf numFmtId="0" fontId="3" fillId="0" borderId="0" xfId="0" applyFont="1"/>
    <xf numFmtId="49" fontId="3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4" fillId="0" borderId="0" xfId="0" applyFont="1" applyFill="1"/>
    <xf numFmtId="0" fontId="13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wrapText="1"/>
    </xf>
    <xf numFmtId="4" fontId="1" fillId="3" borderId="0" xfId="0" applyNumberFormat="1" applyFont="1" applyFill="1"/>
    <xf numFmtId="0" fontId="10" fillId="7" borderId="4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4" fontId="1" fillId="7" borderId="4" xfId="0" applyNumberFormat="1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4" fontId="1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1" fillId="4" borderId="0" xfId="0" quotePrefix="1" applyFont="1" applyFill="1" applyAlignment="1">
      <alignment wrapText="1"/>
    </xf>
    <xf numFmtId="4" fontId="1" fillId="4" borderId="0" xfId="0" applyNumberFormat="1" applyFont="1" applyFill="1"/>
    <xf numFmtId="0" fontId="1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quotePrefix="1" applyFont="1" applyFill="1" applyAlignment="1">
      <alignment wrapText="1"/>
    </xf>
    <xf numFmtId="4" fontId="1" fillId="0" borderId="0" xfId="0" applyNumberFormat="1" applyFont="1" applyFill="1"/>
    <xf numFmtId="0" fontId="13" fillId="0" borderId="0" xfId="0" applyFont="1" applyFill="1" applyAlignment="1">
      <alignment wrapText="1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/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" fontId="4" fillId="0" borderId="14" xfId="0" applyNumberFormat="1" applyFont="1" applyBorder="1" applyAlignment="1">
      <alignment wrapText="1"/>
    </xf>
    <xf numFmtId="0" fontId="4" fillId="0" borderId="14" xfId="0" applyFont="1" applyBorder="1"/>
    <xf numFmtId="4" fontId="1" fillId="8" borderId="0" xfId="0" applyNumberFormat="1" applyFont="1" applyFill="1"/>
    <xf numFmtId="0" fontId="1" fillId="8" borderId="2" xfId="0" applyFont="1" applyFill="1" applyBorder="1" applyAlignment="1">
      <alignment wrapText="1"/>
    </xf>
    <xf numFmtId="4" fontId="1" fillId="8" borderId="2" xfId="0" applyNumberFormat="1" applyFont="1" applyFill="1" applyBorder="1" applyAlignment="1">
      <alignment wrapText="1"/>
    </xf>
    <xf numFmtId="49" fontId="19" fillId="0" borderId="0" xfId="0" applyNumberFormat="1" applyFont="1" applyAlignment="1">
      <alignment horizontal="left" vertical="center"/>
    </xf>
    <xf numFmtId="4" fontId="19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4" fontId="7" fillId="0" borderId="0" xfId="0" applyNumberFormat="1" applyFont="1" applyFill="1" applyAlignment="1">
      <alignment horizontal="right"/>
    </xf>
    <xf numFmtId="49" fontId="19" fillId="0" borderId="0" xfId="0" applyNumberFormat="1" applyFont="1" applyBorder="1" applyAlignment="1">
      <alignment horizontal="left"/>
    </xf>
    <xf numFmtId="49" fontId="7" fillId="0" borderId="0" xfId="0" applyNumberFormat="1" applyFont="1"/>
    <xf numFmtId="0" fontId="3" fillId="0" borderId="0" xfId="0" applyFont="1" applyFill="1"/>
    <xf numFmtId="4" fontId="4" fillId="0" borderId="0" xfId="0" applyNumberFormat="1" applyFont="1" applyFill="1"/>
    <xf numFmtId="0" fontId="4" fillId="0" borderId="14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10" fillId="0" borderId="0" xfId="0" applyFont="1" applyFill="1" applyBorder="1" applyAlignment="1">
      <alignment vertical="center" wrapText="1" shrinkToFit="1"/>
    </xf>
    <xf numFmtId="0" fontId="15" fillId="8" borderId="4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10" fillId="8" borderId="3" xfId="0" applyFont="1" applyFill="1" applyBorder="1" applyAlignment="1">
      <alignment vertical="center" wrapText="1"/>
    </xf>
    <xf numFmtId="4" fontId="1" fillId="8" borderId="3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wrapText="1"/>
    </xf>
    <xf numFmtId="0" fontId="4" fillId="9" borderId="0" xfId="0" applyFont="1" applyFill="1" applyAlignment="1">
      <alignment vertical="top" wrapText="1"/>
    </xf>
    <xf numFmtId="0" fontId="4" fillId="9" borderId="0" xfId="0" applyFont="1" applyFill="1" applyAlignment="1">
      <alignment horizontal="left" wrapText="1"/>
    </xf>
    <xf numFmtId="0" fontId="4" fillId="9" borderId="0" xfId="0" applyFont="1" applyFill="1" applyAlignment="1">
      <alignment wrapText="1"/>
    </xf>
    <xf numFmtId="4" fontId="4" fillId="9" borderId="0" xfId="0" applyNumberFormat="1" applyFont="1" applyFill="1" applyAlignment="1">
      <alignment wrapText="1"/>
    </xf>
    <xf numFmtId="4" fontId="4" fillId="9" borderId="0" xfId="0" applyNumberFormat="1" applyFont="1" applyFill="1"/>
    <xf numFmtId="0" fontId="4" fillId="9" borderId="0" xfId="0" applyFont="1" applyFill="1"/>
    <xf numFmtId="0" fontId="4" fillId="9" borderId="0" xfId="0" applyFont="1" applyFill="1" applyAlignment="1">
      <alignment vertical="center" wrapText="1"/>
    </xf>
    <xf numFmtId="0" fontId="4" fillId="9" borderId="0" xfId="0" applyFont="1" applyFill="1" applyAlignment="1">
      <alignment horizontal="left" vertical="center" wrapText="1"/>
    </xf>
    <xf numFmtId="4" fontId="4" fillId="9" borderId="0" xfId="0" applyNumberFormat="1" applyFont="1" applyFill="1" applyAlignment="1">
      <alignment vertical="center" wrapText="1"/>
    </xf>
    <xf numFmtId="0" fontId="13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left" wrapText="1"/>
    </xf>
    <xf numFmtId="0" fontId="4" fillId="9" borderId="2" xfId="0" applyFont="1" applyFill="1" applyBorder="1" applyAlignment="1">
      <alignment wrapText="1"/>
    </xf>
    <xf numFmtId="0" fontId="4" fillId="9" borderId="2" xfId="0" applyFont="1" applyFill="1" applyBorder="1" applyAlignment="1">
      <alignment horizontal="left" wrapText="1"/>
    </xf>
    <xf numFmtId="4" fontId="4" fillId="9" borderId="2" xfId="0" applyNumberFormat="1" applyFont="1" applyFill="1" applyBorder="1" applyAlignment="1">
      <alignment wrapText="1"/>
    </xf>
    <xf numFmtId="0" fontId="16" fillId="9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Fill="1" applyBorder="1"/>
    <xf numFmtId="0" fontId="21" fillId="0" borderId="0" xfId="0" applyFont="1"/>
    <xf numFmtId="0" fontId="0" fillId="10" borderId="0" xfId="0" applyFill="1"/>
    <xf numFmtId="0" fontId="21" fillId="10" borderId="0" xfId="0" applyFont="1" applyFill="1" applyAlignment="1">
      <alignment horizontal="center" wrapText="1"/>
    </xf>
    <xf numFmtId="0" fontId="21" fillId="11" borderId="0" xfId="0" applyFont="1" applyFill="1"/>
    <xf numFmtId="0" fontId="0" fillId="11" borderId="0" xfId="0" applyFill="1"/>
    <xf numFmtId="4" fontId="0" fillId="0" borderId="0" xfId="0" applyNumberFormat="1"/>
    <xf numFmtId="4" fontId="0" fillId="11" borderId="0" xfId="0" applyNumberFormat="1" applyFill="1"/>
    <xf numFmtId="4" fontId="21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1" fillId="0" borderId="0" xfId="0" applyFont="1" applyFill="1" applyBorder="1" applyAlignment="1">
      <alignment wrapText="1"/>
    </xf>
    <xf numFmtId="0" fontId="1" fillId="8" borderId="2" xfId="0" applyFont="1" applyFill="1" applyBorder="1" applyAlignment="1">
      <alignment horizontal="left" wrapText="1"/>
    </xf>
    <xf numFmtId="0" fontId="1" fillId="8" borderId="5" xfId="0" applyFont="1" applyFill="1" applyBorder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1" fillId="8" borderId="11" xfId="0" applyFont="1" applyFill="1" applyBorder="1" applyAlignment="1">
      <alignment horizontal="left" wrapText="1"/>
    </xf>
    <xf numFmtId="0" fontId="10" fillId="7" borderId="6" xfId="0" applyFont="1" applyFill="1" applyBorder="1" applyAlignment="1">
      <alignment horizontal="center" vertical="center" wrapText="1" shrinkToFit="1"/>
    </xf>
    <xf numFmtId="0" fontId="10" fillId="7" borderId="0" xfId="0" applyFont="1" applyFill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9" fillId="0" borderId="0" xfId="0" applyFont="1" applyAlignment="1">
      <alignment vertical="center"/>
    </xf>
    <xf numFmtId="49" fontId="12" fillId="0" borderId="0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2" fontId="12" fillId="0" borderId="0" xfId="0" applyNumberFormat="1" applyFont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3"/>
  <sheetViews>
    <sheetView tabSelected="1" zoomScaleNormal="100" workbookViewId="0">
      <selection activeCell="B3" sqref="B3"/>
    </sheetView>
  </sheetViews>
  <sheetFormatPr defaultRowHeight="15" x14ac:dyDescent="0.25"/>
  <cols>
    <col min="1" max="1" width="10.7109375" style="19" customWidth="1"/>
    <col min="2" max="2" width="9.42578125" style="19" customWidth="1"/>
    <col min="3" max="3" width="49.5703125" style="20" customWidth="1"/>
    <col min="4" max="4" width="13.140625" style="19" customWidth="1"/>
    <col min="5" max="5" width="13.42578125" style="19" customWidth="1"/>
    <col min="6" max="6" width="12.85546875" style="19" customWidth="1"/>
    <col min="7" max="7" width="7.42578125" style="24" customWidth="1"/>
    <col min="8" max="9" width="7.7109375" style="24" customWidth="1"/>
    <col min="10" max="10" width="11.140625" style="19" customWidth="1"/>
    <col min="11" max="11" width="9.140625" style="19" customWidth="1"/>
    <col min="12" max="16384" width="9.140625" style="19"/>
  </cols>
  <sheetData>
    <row r="1" spans="1:14" ht="12" customHeight="1" x14ac:dyDescent="0.25">
      <c r="A1" s="109" t="s">
        <v>368</v>
      </c>
      <c r="B1" s="18"/>
      <c r="C1" s="19"/>
      <c r="D1" s="20" t="s">
        <v>326</v>
      </c>
      <c r="G1" s="19"/>
      <c r="H1" s="19"/>
      <c r="I1" s="111" t="s">
        <v>343</v>
      </c>
      <c r="J1" s="111"/>
      <c r="K1" s="112"/>
      <c r="L1" s="112"/>
      <c r="M1" s="24"/>
    </row>
    <row r="2" spans="1:14" ht="10.5" customHeight="1" x14ac:dyDescent="0.25">
      <c r="A2" s="109" t="s">
        <v>369</v>
      </c>
      <c r="B2" s="18"/>
      <c r="C2" s="19"/>
      <c r="D2" s="20" t="s">
        <v>309</v>
      </c>
      <c r="G2" s="19"/>
      <c r="H2" s="19"/>
      <c r="I2" s="21" t="s">
        <v>322</v>
      </c>
      <c r="J2" s="13" t="s">
        <v>345</v>
      </c>
      <c r="K2" s="112"/>
      <c r="L2" s="112"/>
      <c r="M2" s="24"/>
    </row>
    <row r="3" spans="1:14" ht="10.5" customHeight="1" x14ac:dyDescent="0.25">
      <c r="A3" s="109" t="s">
        <v>370</v>
      </c>
      <c r="B3" s="18"/>
      <c r="C3" s="19"/>
      <c r="D3" s="20" t="s">
        <v>310</v>
      </c>
      <c r="G3" s="19"/>
      <c r="H3" s="19"/>
      <c r="I3" s="21" t="s">
        <v>344</v>
      </c>
      <c r="J3" s="13" t="s">
        <v>346</v>
      </c>
      <c r="K3" s="112"/>
      <c r="L3" s="112"/>
      <c r="M3" s="24"/>
    </row>
    <row r="4" spans="1:14" ht="11.25" customHeight="1" x14ac:dyDescent="0.25">
      <c r="A4" s="109" t="s">
        <v>371</v>
      </c>
      <c r="B4" s="18"/>
      <c r="C4" s="19"/>
      <c r="D4" s="20" t="s">
        <v>311</v>
      </c>
      <c r="G4" s="19"/>
      <c r="H4" s="19"/>
      <c r="I4" s="111" t="s">
        <v>373</v>
      </c>
      <c r="J4" s="111"/>
      <c r="K4" s="111" t="s">
        <v>347</v>
      </c>
      <c r="L4" s="112"/>
      <c r="M4" s="112"/>
      <c r="N4" s="24"/>
    </row>
    <row r="5" spans="1:14" ht="9.75" customHeight="1" x14ac:dyDescent="0.25">
      <c r="A5" s="18"/>
      <c r="B5" s="18"/>
      <c r="C5" s="19"/>
      <c r="D5" s="20" t="s">
        <v>312</v>
      </c>
      <c r="G5" s="19"/>
      <c r="H5" s="19"/>
      <c r="I5" s="111"/>
      <c r="J5" s="111"/>
      <c r="K5" s="111" t="s">
        <v>348</v>
      </c>
      <c r="L5" s="112"/>
      <c r="M5" s="112"/>
      <c r="N5" s="24"/>
    </row>
    <row r="6" spans="1:14" ht="15.75" customHeight="1" x14ac:dyDescent="0.25">
      <c r="A6" s="110" t="s">
        <v>372</v>
      </c>
      <c r="B6" s="18"/>
      <c r="C6" s="19"/>
      <c r="D6" s="20"/>
      <c r="F6" s="20"/>
      <c r="G6" s="20"/>
      <c r="H6" s="81"/>
      <c r="I6" s="81"/>
      <c r="J6" s="24"/>
    </row>
    <row r="7" spans="1:14" ht="15.75" customHeight="1" x14ac:dyDescent="0.25">
      <c r="A7" s="110" t="s">
        <v>389</v>
      </c>
      <c r="E7" s="20"/>
      <c r="F7" s="20"/>
      <c r="G7" s="81"/>
      <c r="H7" s="81"/>
    </row>
    <row r="8" spans="1:14" ht="7.5" customHeight="1" x14ac:dyDescent="0.25">
      <c r="A8" s="110"/>
      <c r="E8" s="20"/>
      <c r="F8" s="20"/>
      <c r="G8" s="81"/>
      <c r="H8" s="81"/>
    </row>
    <row r="9" spans="1:14" ht="19.5" x14ac:dyDescent="0.3">
      <c r="A9" s="22"/>
      <c r="C9" s="18" t="s">
        <v>388</v>
      </c>
      <c r="E9" s="23"/>
      <c r="F9" s="24"/>
    </row>
    <row r="10" spans="1:14" ht="9" customHeight="1" x14ac:dyDescent="0.3">
      <c r="A10" s="22"/>
      <c r="C10" s="18"/>
    </row>
    <row r="11" spans="1:14" ht="26.25" customHeight="1" x14ac:dyDescent="0.25">
      <c r="A11" s="25" t="s">
        <v>263</v>
      </c>
      <c r="B11" s="138" t="s">
        <v>262</v>
      </c>
      <c r="C11" s="138"/>
      <c r="D11" s="26">
        <v>20950883747</v>
      </c>
    </row>
    <row r="12" spans="1:14" ht="9" customHeight="1" x14ac:dyDescent="0.25">
      <c r="A12" s="139" t="s">
        <v>0</v>
      </c>
      <c r="B12" s="139" t="s">
        <v>164</v>
      </c>
      <c r="C12" s="139" t="s">
        <v>1</v>
      </c>
      <c r="D12" s="140" t="s">
        <v>284</v>
      </c>
      <c r="E12" s="140" t="s">
        <v>283</v>
      </c>
      <c r="F12" s="140" t="s">
        <v>285</v>
      </c>
      <c r="G12" s="137" t="s">
        <v>286</v>
      </c>
      <c r="H12" s="137" t="s">
        <v>287</v>
      </c>
      <c r="I12" s="137" t="s">
        <v>288</v>
      </c>
    </row>
    <row r="13" spans="1:14" ht="19.5" customHeight="1" x14ac:dyDescent="0.25">
      <c r="A13" s="139"/>
      <c r="B13" s="139"/>
      <c r="C13" s="139"/>
      <c r="D13" s="140"/>
      <c r="E13" s="140"/>
      <c r="F13" s="140"/>
      <c r="G13" s="137"/>
      <c r="H13" s="137"/>
      <c r="I13" s="137"/>
    </row>
    <row r="14" spans="1:14" x14ac:dyDescent="0.25">
      <c r="A14" s="27"/>
      <c r="B14" s="28" t="s">
        <v>2</v>
      </c>
      <c r="C14" s="27" t="s">
        <v>3</v>
      </c>
      <c r="D14" s="29">
        <f>D15+D16</f>
        <v>8979867</v>
      </c>
      <c r="E14" s="29">
        <f>E15+E16</f>
        <v>8826000</v>
      </c>
      <c r="F14" s="29">
        <f>F15+F16</f>
        <v>9000000</v>
      </c>
      <c r="G14" s="82">
        <f>E14/D14</f>
        <v>0.98286533642424767</v>
      </c>
      <c r="H14" s="82">
        <f>F14/E14</f>
        <v>1.0197144799456153</v>
      </c>
      <c r="I14" s="82">
        <f>F14/D14</f>
        <v>1.0022420153884239</v>
      </c>
    </row>
    <row r="15" spans="1:14" x14ac:dyDescent="0.25">
      <c r="A15" s="126" t="s">
        <v>163</v>
      </c>
      <c r="B15" s="126"/>
      <c r="C15" s="126"/>
      <c r="D15" s="71">
        <f>D31</f>
        <v>1172707</v>
      </c>
      <c r="E15" s="71">
        <f t="shared" ref="E15:F15" si="0">E31</f>
        <v>1206000</v>
      </c>
      <c r="F15" s="71">
        <f t="shared" si="0"/>
        <v>1223000</v>
      </c>
      <c r="G15" s="82">
        <f t="shared" ref="G15:G78" si="1">E15/D15</f>
        <v>1.0283898706155927</v>
      </c>
      <c r="H15" s="82">
        <f t="shared" ref="H15:H78" si="2">F15/E15</f>
        <v>1.0140961857379769</v>
      </c>
      <c r="I15" s="82">
        <f t="shared" ref="I15:I78" si="3">F15/D15</f>
        <v>1.042886245242844</v>
      </c>
    </row>
    <row r="16" spans="1:14" x14ac:dyDescent="0.25">
      <c r="A16" s="124" t="s">
        <v>4</v>
      </c>
      <c r="B16" s="124"/>
      <c r="C16" s="124"/>
      <c r="D16" s="71">
        <f>D32+D46+D63+D76+D89+D100</f>
        <v>7807160</v>
      </c>
      <c r="E16" s="71">
        <f>E32+E46+E63+E76+E89+E100</f>
        <v>7620000</v>
      </c>
      <c r="F16" s="71">
        <f>F32+F46+F63+F76+F89+F100</f>
        <v>7777000</v>
      </c>
      <c r="G16" s="82">
        <f t="shared" si="1"/>
        <v>0.97602713406667729</v>
      </c>
      <c r="H16" s="82">
        <f t="shared" si="2"/>
        <v>1.0206036745406823</v>
      </c>
      <c r="I16" s="82">
        <f t="shared" si="3"/>
        <v>0.99613687947986207</v>
      </c>
    </row>
    <row r="17" spans="1:9" ht="27" customHeight="1" x14ac:dyDescent="0.25">
      <c r="A17" s="30" t="s">
        <v>313</v>
      </c>
      <c r="B17" s="128" t="s">
        <v>362</v>
      </c>
      <c r="C17" s="129"/>
      <c r="D17" s="129"/>
      <c r="E17" s="129"/>
      <c r="F17" s="129"/>
      <c r="G17" s="86"/>
      <c r="H17" s="86"/>
      <c r="I17" s="86"/>
    </row>
    <row r="18" spans="1:9" ht="25.5" customHeight="1" x14ac:dyDescent="0.25">
      <c r="A18" s="132"/>
      <c r="B18" s="31">
        <v>671110</v>
      </c>
      <c r="C18" s="32" t="s">
        <v>314</v>
      </c>
      <c r="D18" s="12">
        <v>745707</v>
      </c>
      <c r="E18" s="12">
        <v>760000</v>
      </c>
      <c r="F18" s="12">
        <v>775000</v>
      </c>
      <c r="G18" s="82">
        <f t="shared" si="1"/>
        <v>1.0191670455017856</v>
      </c>
      <c r="H18" s="82">
        <f t="shared" si="2"/>
        <v>1.0197368421052631</v>
      </c>
      <c r="I18" s="82">
        <f t="shared" si="3"/>
        <v>1.0392821845577418</v>
      </c>
    </row>
    <row r="19" spans="1:9" ht="24" customHeight="1" x14ac:dyDescent="0.25">
      <c r="A19" s="131"/>
      <c r="B19" s="33">
        <v>671210</v>
      </c>
      <c r="C19" s="32" t="s">
        <v>315</v>
      </c>
      <c r="D19" s="12">
        <v>50000</v>
      </c>
      <c r="E19" s="12">
        <v>50000</v>
      </c>
      <c r="F19" s="12">
        <v>50000</v>
      </c>
      <c r="G19" s="82">
        <f t="shared" si="1"/>
        <v>1</v>
      </c>
      <c r="H19" s="82">
        <f t="shared" si="2"/>
        <v>1</v>
      </c>
      <c r="I19" s="82">
        <f t="shared" si="3"/>
        <v>1</v>
      </c>
    </row>
    <row r="20" spans="1:9" ht="29.25" customHeight="1" x14ac:dyDescent="0.25">
      <c r="A20" s="33"/>
      <c r="B20" s="135" t="s">
        <v>361</v>
      </c>
      <c r="C20" s="136"/>
      <c r="D20" s="34">
        <f>SUM(D18:D19)</f>
        <v>795707</v>
      </c>
      <c r="E20" s="34">
        <f t="shared" ref="E20:F20" si="4">SUM(E18:E19)</f>
        <v>810000</v>
      </c>
      <c r="F20" s="34">
        <f t="shared" si="4"/>
        <v>825000</v>
      </c>
      <c r="G20" s="82">
        <f t="shared" si="1"/>
        <v>1.0179626420277816</v>
      </c>
      <c r="H20" s="82">
        <f t="shared" si="2"/>
        <v>1.0185185185185186</v>
      </c>
      <c r="I20" s="82">
        <f t="shared" si="3"/>
        <v>1.036813802065333</v>
      </c>
    </row>
    <row r="21" spans="1:9" ht="27.75" customHeight="1" x14ac:dyDescent="0.25">
      <c r="A21" s="130"/>
      <c r="B21" s="133">
        <v>671211</v>
      </c>
      <c r="C21" s="17" t="s">
        <v>349</v>
      </c>
      <c r="D21" s="12">
        <v>100000</v>
      </c>
      <c r="E21" s="12">
        <v>100000</v>
      </c>
      <c r="F21" s="12">
        <v>100000</v>
      </c>
      <c r="G21" s="82">
        <f t="shared" si="1"/>
        <v>1</v>
      </c>
      <c r="H21" s="82">
        <f t="shared" si="2"/>
        <v>1</v>
      </c>
      <c r="I21" s="82">
        <f t="shared" si="3"/>
        <v>1</v>
      </c>
    </row>
    <row r="22" spans="1:9" ht="27.75" customHeight="1" x14ac:dyDescent="0.25">
      <c r="A22" s="130"/>
      <c r="B22" s="133"/>
      <c r="C22" s="32" t="s">
        <v>316</v>
      </c>
      <c r="D22" s="12">
        <v>145000</v>
      </c>
      <c r="E22" s="12">
        <v>145000</v>
      </c>
      <c r="F22" s="12">
        <v>145000</v>
      </c>
      <c r="G22" s="82">
        <f t="shared" si="1"/>
        <v>1</v>
      </c>
      <c r="H22" s="82">
        <f t="shared" si="2"/>
        <v>1</v>
      </c>
      <c r="I22" s="82">
        <f t="shared" si="3"/>
        <v>1</v>
      </c>
    </row>
    <row r="23" spans="1:9" ht="20.100000000000001" customHeight="1" x14ac:dyDescent="0.25">
      <c r="A23" s="131"/>
      <c r="B23" s="134"/>
      <c r="C23" s="32" t="s">
        <v>315</v>
      </c>
      <c r="D23" s="12">
        <v>100000</v>
      </c>
      <c r="E23" s="12">
        <v>100000</v>
      </c>
      <c r="F23" s="12">
        <v>100000</v>
      </c>
      <c r="G23" s="82">
        <f t="shared" si="1"/>
        <v>1</v>
      </c>
      <c r="H23" s="82">
        <f t="shared" si="2"/>
        <v>1</v>
      </c>
      <c r="I23" s="82">
        <f t="shared" si="3"/>
        <v>1</v>
      </c>
    </row>
    <row r="24" spans="1:9" ht="27" customHeight="1" x14ac:dyDescent="0.25">
      <c r="A24" s="33"/>
      <c r="B24" s="135" t="s">
        <v>366</v>
      </c>
      <c r="C24" s="136"/>
      <c r="D24" s="34">
        <f>SUM(D21:D23)</f>
        <v>345000</v>
      </c>
      <c r="E24" s="34">
        <f>SUM(E21:E23)</f>
        <v>345000</v>
      </c>
      <c r="F24" s="34">
        <f>SUM(F21:F23)</f>
        <v>345000</v>
      </c>
      <c r="G24" s="82">
        <f t="shared" si="1"/>
        <v>1</v>
      </c>
      <c r="H24" s="82">
        <f t="shared" si="2"/>
        <v>1</v>
      </c>
      <c r="I24" s="82">
        <f t="shared" si="3"/>
        <v>1</v>
      </c>
    </row>
    <row r="25" spans="1:9" ht="27.75" customHeight="1" x14ac:dyDescent="0.25">
      <c r="A25" s="35"/>
      <c r="B25" s="135" t="s">
        <v>367</v>
      </c>
      <c r="C25" s="136"/>
      <c r="D25" s="34">
        <f>D20+D24</f>
        <v>1140707</v>
      </c>
      <c r="E25" s="34">
        <f>E20+E24</f>
        <v>1155000</v>
      </c>
      <c r="F25" s="34">
        <f>F20+F24</f>
        <v>1170000</v>
      </c>
      <c r="G25" s="82">
        <f t="shared" si="1"/>
        <v>1.0125299485319192</v>
      </c>
      <c r="H25" s="82">
        <f t="shared" si="2"/>
        <v>1.0129870129870129</v>
      </c>
      <c r="I25" s="82">
        <f t="shared" si="3"/>
        <v>1.0256796881232428</v>
      </c>
    </row>
    <row r="26" spans="1:9" ht="27" customHeight="1" x14ac:dyDescent="0.25">
      <c r="A26" s="132"/>
      <c r="B26" s="17"/>
      <c r="C26" s="17" t="s">
        <v>317</v>
      </c>
      <c r="D26" s="36">
        <f>D27+D28+D29</f>
        <v>32000</v>
      </c>
      <c r="E26" s="36">
        <f>E27+E28+E29</f>
        <v>51000</v>
      </c>
      <c r="F26" s="36">
        <f>F27+F28+F29</f>
        <v>53000</v>
      </c>
      <c r="G26" s="82">
        <f t="shared" si="1"/>
        <v>1.59375</v>
      </c>
      <c r="H26" s="82">
        <f t="shared" si="2"/>
        <v>1.0392156862745099</v>
      </c>
      <c r="I26" s="82">
        <f t="shared" si="3"/>
        <v>1.65625</v>
      </c>
    </row>
    <row r="27" spans="1:9" ht="27.75" customHeight="1" x14ac:dyDescent="0.25">
      <c r="A27" s="130"/>
      <c r="B27" s="37">
        <v>671113</v>
      </c>
      <c r="C27" s="37" t="s">
        <v>321</v>
      </c>
      <c r="D27" s="12">
        <v>5000</v>
      </c>
      <c r="E27" s="12">
        <v>6400</v>
      </c>
      <c r="F27" s="12">
        <v>8400</v>
      </c>
      <c r="G27" s="82">
        <f t="shared" si="1"/>
        <v>1.28</v>
      </c>
      <c r="H27" s="82">
        <f t="shared" si="2"/>
        <v>1.3125</v>
      </c>
      <c r="I27" s="82">
        <f t="shared" si="3"/>
        <v>1.68</v>
      </c>
    </row>
    <row r="28" spans="1:9" ht="21" customHeight="1" x14ac:dyDescent="0.25">
      <c r="A28" s="130"/>
      <c r="B28" s="37">
        <v>671112</v>
      </c>
      <c r="C28" s="37" t="s">
        <v>319</v>
      </c>
      <c r="D28" s="12">
        <v>9600</v>
      </c>
      <c r="E28" s="12">
        <v>9600</v>
      </c>
      <c r="F28" s="12">
        <v>9600</v>
      </c>
      <c r="G28" s="82">
        <f t="shared" si="1"/>
        <v>1</v>
      </c>
      <c r="H28" s="82">
        <f t="shared" si="2"/>
        <v>1</v>
      </c>
      <c r="I28" s="82">
        <f t="shared" si="3"/>
        <v>1</v>
      </c>
    </row>
    <row r="29" spans="1:9" ht="18.75" customHeight="1" x14ac:dyDescent="0.25">
      <c r="A29" s="131"/>
      <c r="B29" s="37">
        <v>671114</v>
      </c>
      <c r="C29" s="37" t="s">
        <v>320</v>
      </c>
      <c r="D29" s="12">
        <v>17400</v>
      </c>
      <c r="E29" s="12">
        <v>35000</v>
      </c>
      <c r="F29" s="12">
        <v>35000</v>
      </c>
      <c r="G29" s="82">
        <f t="shared" si="1"/>
        <v>2.0114942528735633</v>
      </c>
      <c r="H29" s="82">
        <f t="shared" si="2"/>
        <v>1</v>
      </c>
      <c r="I29" s="82">
        <f t="shared" si="3"/>
        <v>2.0114942528735633</v>
      </c>
    </row>
    <row r="30" spans="1:9" ht="18.75" customHeight="1" x14ac:dyDescent="0.25">
      <c r="A30" s="38"/>
      <c r="B30" s="135" t="s">
        <v>365</v>
      </c>
      <c r="C30" s="136"/>
      <c r="D30" s="34">
        <f>D26+D24</f>
        <v>377000</v>
      </c>
      <c r="E30" s="34">
        <f>E26+E24</f>
        <v>396000</v>
      </c>
      <c r="F30" s="34">
        <f>F26+F24</f>
        <v>398000</v>
      </c>
      <c r="G30" s="82">
        <f t="shared" si="1"/>
        <v>1.0503978779840848</v>
      </c>
      <c r="H30" s="82">
        <f t="shared" si="2"/>
        <v>1.005050505050505</v>
      </c>
      <c r="I30" s="82">
        <f t="shared" si="3"/>
        <v>1.0557029177718833</v>
      </c>
    </row>
    <row r="31" spans="1:9" ht="24" customHeight="1" x14ac:dyDescent="0.25">
      <c r="A31" s="87" t="s">
        <v>318</v>
      </c>
      <c r="B31" s="88"/>
      <c r="C31" s="89"/>
      <c r="D31" s="90">
        <f>D20+D24+D26</f>
        <v>1172707</v>
      </c>
      <c r="E31" s="90">
        <f>E20+E24+E26</f>
        <v>1206000</v>
      </c>
      <c r="F31" s="90">
        <f>F20+F24+F26</f>
        <v>1223000</v>
      </c>
      <c r="G31" s="82">
        <f t="shared" si="1"/>
        <v>1.0283898706155927</v>
      </c>
      <c r="H31" s="82">
        <f t="shared" si="2"/>
        <v>1.0140961857379769</v>
      </c>
      <c r="I31" s="82">
        <f t="shared" si="3"/>
        <v>1.042886245242844</v>
      </c>
    </row>
    <row r="32" spans="1:9" x14ac:dyDescent="0.25">
      <c r="A32" s="39" t="s">
        <v>5</v>
      </c>
      <c r="B32" s="40" t="s">
        <v>156</v>
      </c>
      <c r="C32" s="39" t="s">
        <v>6</v>
      </c>
      <c r="D32" s="41">
        <f>D33+D41</f>
        <v>18000</v>
      </c>
      <c r="E32" s="41">
        <f>E33+E41</f>
        <v>14000</v>
      </c>
      <c r="F32" s="41">
        <f>F33+F41</f>
        <v>10000</v>
      </c>
      <c r="G32" s="82">
        <f t="shared" si="1"/>
        <v>0.77777777777777779</v>
      </c>
      <c r="H32" s="82">
        <f t="shared" si="2"/>
        <v>0.7142857142857143</v>
      </c>
      <c r="I32" s="82">
        <f t="shared" si="3"/>
        <v>0.55555555555555558</v>
      </c>
    </row>
    <row r="33" spans="1:9" s="25" customFormat="1" ht="15" customHeight="1" x14ac:dyDescent="0.25">
      <c r="A33" s="10"/>
      <c r="B33" s="9">
        <v>6</v>
      </c>
      <c r="C33" s="10" t="s">
        <v>7</v>
      </c>
      <c r="D33" s="7">
        <f t="shared" ref="D33:F34" si="5">D34</f>
        <v>4000</v>
      </c>
      <c r="E33" s="7">
        <f t="shared" si="5"/>
        <v>4620</v>
      </c>
      <c r="F33" s="7">
        <f t="shared" si="5"/>
        <v>5700</v>
      </c>
      <c r="G33" s="82">
        <f t="shared" si="1"/>
        <v>1.155</v>
      </c>
      <c r="H33" s="82">
        <f t="shared" si="2"/>
        <v>1.2337662337662338</v>
      </c>
      <c r="I33" s="82">
        <f t="shared" si="3"/>
        <v>1.425</v>
      </c>
    </row>
    <row r="34" spans="1:9" s="25" customFormat="1" ht="27.75" customHeight="1" x14ac:dyDescent="0.25">
      <c r="A34" s="10"/>
      <c r="B34" s="9">
        <v>66</v>
      </c>
      <c r="C34" s="10" t="s">
        <v>8</v>
      </c>
      <c r="D34" s="7">
        <f t="shared" si="5"/>
        <v>4000</v>
      </c>
      <c r="E34" s="7">
        <f t="shared" si="5"/>
        <v>4620</v>
      </c>
      <c r="F34" s="7">
        <f t="shared" si="5"/>
        <v>5700</v>
      </c>
      <c r="G34" s="82">
        <f t="shared" si="1"/>
        <v>1.155</v>
      </c>
      <c r="H34" s="82">
        <f t="shared" si="2"/>
        <v>1.2337662337662338</v>
      </c>
      <c r="I34" s="82">
        <f t="shared" si="3"/>
        <v>1.425</v>
      </c>
    </row>
    <row r="35" spans="1:9" s="25" customFormat="1" ht="15" customHeight="1" x14ac:dyDescent="0.25">
      <c r="A35" s="10"/>
      <c r="B35" s="9">
        <v>663</v>
      </c>
      <c r="C35" s="10" t="s">
        <v>9</v>
      </c>
      <c r="D35" s="7">
        <f>D36+D39</f>
        <v>4000</v>
      </c>
      <c r="E35" s="7">
        <f>E36+E39</f>
        <v>4620</v>
      </c>
      <c r="F35" s="7">
        <f>F36+F39</f>
        <v>5700</v>
      </c>
      <c r="G35" s="82">
        <f t="shared" si="1"/>
        <v>1.155</v>
      </c>
      <c r="H35" s="82">
        <f t="shared" si="2"/>
        <v>1.2337662337662338</v>
      </c>
      <c r="I35" s="82">
        <f t="shared" si="3"/>
        <v>1.425</v>
      </c>
    </row>
    <row r="36" spans="1:9" s="42" customFormat="1" ht="15" customHeight="1" x14ac:dyDescent="0.25">
      <c r="A36" s="10"/>
      <c r="B36" s="9">
        <v>6631</v>
      </c>
      <c r="C36" s="10" t="s">
        <v>10</v>
      </c>
      <c r="D36" s="7">
        <f>D38+D37</f>
        <v>4000</v>
      </c>
      <c r="E36" s="7">
        <f>E38+E37</f>
        <v>4620</v>
      </c>
      <c r="F36" s="7">
        <f>F38+F37</f>
        <v>5700</v>
      </c>
      <c r="G36" s="82">
        <f t="shared" si="1"/>
        <v>1.155</v>
      </c>
      <c r="H36" s="82">
        <f t="shared" si="2"/>
        <v>1.2337662337662338</v>
      </c>
      <c r="I36" s="82">
        <f t="shared" si="3"/>
        <v>1.425</v>
      </c>
    </row>
    <row r="37" spans="1:9" s="108" customFormat="1" ht="15" customHeight="1" x14ac:dyDescent="0.25">
      <c r="A37" s="95" t="s">
        <v>298</v>
      </c>
      <c r="B37" s="94">
        <v>66311</v>
      </c>
      <c r="C37" s="95" t="s">
        <v>289</v>
      </c>
      <c r="D37" s="96">
        <v>1080</v>
      </c>
      <c r="E37" s="96">
        <v>1620</v>
      </c>
      <c r="F37" s="96">
        <v>2700</v>
      </c>
      <c r="G37" s="97">
        <f t="shared" si="1"/>
        <v>1.5</v>
      </c>
      <c r="H37" s="97">
        <f t="shared" si="2"/>
        <v>1.6666666666666667</v>
      </c>
      <c r="I37" s="97">
        <f t="shared" si="3"/>
        <v>2.5</v>
      </c>
    </row>
    <row r="38" spans="1:9" s="102" customFormat="1" ht="15" customHeight="1" x14ac:dyDescent="0.25">
      <c r="A38" s="95" t="s">
        <v>135</v>
      </c>
      <c r="B38" s="94">
        <v>66314</v>
      </c>
      <c r="C38" s="95" t="s">
        <v>11</v>
      </c>
      <c r="D38" s="96">
        <v>2920</v>
      </c>
      <c r="E38" s="96">
        <v>3000</v>
      </c>
      <c r="F38" s="96">
        <v>3000</v>
      </c>
      <c r="G38" s="97">
        <f t="shared" si="1"/>
        <v>1.0273972602739727</v>
      </c>
      <c r="H38" s="97">
        <f t="shared" si="2"/>
        <v>1</v>
      </c>
      <c r="I38" s="97">
        <f t="shared" si="3"/>
        <v>1.0273972602739727</v>
      </c>
    </row>
    <row r="39" spans="1:9" s="42" customFormat="1" ht="15" customHeight="1" x14ac:dyDescent="0.25">
      <c r="A39" s="10"/>
      <c r="B39" s="9">
        <v>6632</v>
      </c>
      <c r="C39" s="10" t="s">
        <v>12</v>
      </c>
      <c r="D39" s="7">
        <f>D40</f>
        <v>0</v>
      </c>
      <c r="E39" s="7">
        <f>E40</f>
        <v>0</v>
      </c>
      <c r="F39" s="7">
        <f>F40</f>
        <v>0</v>
      </c>
      <c r="G39" s="82">
        <v>0</v>
      </c>
      <c r="H39" s="82">
        <v>0</v>
      </c>
      <c r="I39" s="82">
        <v>0</v>
      </c>
    </row>
    <row r="40" spans="1:9" s="98" customFormat="1" ht="15" customHeight="1" x14ac:dyDescent="0.25">
      <c r="A40" s="93" t="s">
        <v>136</v>
      </c>
      <c r="B40" s="94">
        <v>66324</v>
      </c>
      <c r="C40" s="95" t="s">
        <v>13</v>
      </c>
      <c r="D40" s="96">
        <v>0</v>
      </c>
      <c r="E40" s="96">
        <v>0</v>
      </c>
      <c r="F40" s="96">
        <v>0</v>
      </c>
      <c r="G40" s="97">
        <v>0</v>
      </c>
      <c r="H40" s="97">
        <v>0</v>
      </c>
      <c r="I40" s="97">
        <v>0</v>
      </c>
    </row>
    <row r="41" spans="1:9" ht="15" customHeight="1" x14ac:dyDescent="0.25">
      <c r="A41" s="43"/>
      <c r="B41" s="9">
        <v>9</v>
      </c>
      <c r="C41" s="10" t="s">
        <v>137</v>
      </c>
      <c r="D41" s="7">
        <f>D45</f>
        <v>14000</v>
      </c>
      <c r="E41" s="7">
        <f>E45</f>
        <v>9380</v>
      </c>
      <c r="F41" s="7">
        <f>F45</f>
        <v>4300</v>
      </c>
      <c r="G41" s="82">
        <f t="shared" si="1"/>
        <v>0.67</v>
      </c>
      <c r="H41" s="82">
        <f t="shared" si="2"/>
        <v>0.45842217484008529</v>
      </c>
      <c r="I41" s="82">
        <f t="shared" si="3"/>
        <v>0.30714285714285716</v>
      </c>
    </row>
    <row r="42" spans="1:9" ht="15" customHeight="1" x14ac:dyDescent="0.25">
      <c r="A42" s="43"/>
      <c r="B42" s="9">
        <v>92</v>
      </c>
      <c r="C42" s="10" t="s">
        <v>138</v>
      </c>
      <c r="D42" s="7">
        <f>D45</f>
        <v>14000</v>
      </c>
      <c r="E42" s="7">
        <f>E45</f>
        <v>9380</v>
      </c>
      <c r="F42" s="7">
        <f>F45</f>
        <v>4300</v>
      </c>
      <c r="G42" s="82">
        <f t="shared" si="1"/>
        <v>0.67</v>
      </c>
      <c r="H42" s="82">
        <f t="shared" si="2"/>
        <v>0.45842217484008529</v>
      </c>
      <c r="I42" s="82">
        <f t="shared" si="3"/>
        <v>0.30714285714285716</v>
      </c>
    </row>
    <row r="43" spans="1:9" ht="15" customHeight="1" x14ac:dyDescent="0.25">
      <c r="A43" s="43"/>
      <c r="B43" s="9">
        <v>922</v>
      </c>
      <c r="C43" s="10" t="s">
        <v>139</v>
      </c>
      <c r="D43" s="7">
        <f>D45</f>
        <v>14000</v>
      </c>
      <c r="E43" s="7">
        <f>E45</f>
        <v>9380</v>
      </c>
      <c r="F43" s="7">
        <f>F45</f>
        <v>4300</v>
      </c>
      <c r="G43" s="82">
        <f t="shared" si="1"/>
        <v>0.67</v>
      </c>
      <c r="H43" s="82">
        <f t="shared" si="2"/>
        <v>0.45842217484008529</v>
      </c>
      <c r="I43" s="82">
        <f t="shared" si="3"/>
        <v>0.30714285714285716</v>
      </c>
    </row>
    <row r="44" spans="1:9" ht="15" customHeight="1" x14ac:dyDescent="0.25">
      <c r="A44" s="43"/>
      <c r="B44" s="9">
        <v>9221</v>
      </c>
      <c r="C44" s="10" t="s">
        <v>140</v>
      </c>
      <c r="D44" s="7">
        <f>D45</f>
        <v>14000</v>
      </c>
      <c r="E44" s="7">
        <f>E45</f>
        <v>9380</v>
      </c>
      <c r="F44" s="7">
        <f>F45</f>
        <v>4300</v>
      </c>
      <c r="G44" s="82">
        <f t="shared" si="1"/>
        <v>0.67</v>
      </c>
      <c r="H44" s="82">
        <f t="shared" si="2"/>
        <v>0.45842217484008529</v>
      </c>
      <c r="I44" s="82">
        <f t="shared" si="3"/>
        <v>0.30714285714285716</v>
      </c>
    </row>
    <row r="45" spans="1:9" ht="15" customHeight="1" x14ac:dyDescent="0.25">
      <c r="A45" s="43" t="s">
        <v>141</v>
      </c>
      <c r="B45" s="11">
        <v>92211</v>
      </c>
      <c r="C45" s="8" t="s">
        <v>142</v>
      </c>
      <c r="D45" s="44">
        <v>14000</v>
      </c>
      <c r="E45" s="44">
        <v>9380</v>
      </c>
      <c r="F45" s="44">
        <v>4300</v>
      </c>
      <c r="G45" s="82">
        <f t="shared" si="1"/>
        <v>0.67</v>
      </c>
      <c r="H45" s="82">
        <f t="shared" si="2"/>
        <v>0.45842217484008529</v>
      </c>
      <c r="I45" s="82">
        <f t="shared" si="3"/>
        <v>0.30714285714285716</v>
      </c>
    </row>
    <row r="46" spans="1:9" x14ac:dyDescent="0.25">
      <c r="A46" s="39" t="s">
        <v>5</v>
      </c>
      <c r="B46" s="40" t="s">
        <v>155</v>
      </c>
      <c r="C46" s="39" t="s">
        <v>14</v>
      </c>
      <c r="D46" s="41">
        <f>D47+D58</f>
        <v>200000</v>
      </c>
      <c r="E46" s="41">
        <f>E47+E58</f>
        <v>210000</v>
      </c>
      <c r="F46" s="41">
        <f>F47+F58</f>
        <v>220000</v>
      </c>
      <c r="G46" s="82">
        <f t="shared" si="1"/>
        <v>1.05</v>
      </c>
      <c r="H46" s="82">
        <f t="shared" si="2"/>
        <v>1.0476190476190477</v>
      </c>
      <c r="I46" s="82">
        <f t="shared" si="3"/>
        <v>1.1000000000000001</v>
      </c>
    </row>
    <row r="47" spans="1:9" s="25" customFormat="1" ht="15" customHeight="1" x14ac:dyDescent="0.25">
      <c r="A47" s="10"/>
      <c r="B47" s="9">
        <v>6</v>
      </c>
      <c r="C47" s="10" t="s">
        <v>7</v>
      </c>
      <c r="D47" s="7">
        <f>D48+D52</f>
        <v>150000</v>
      </c>
      <c r="E47" s="7">
        <f>E48+E52</f>
        <v>165000</v>
      </c>
      <c r="F47" s="7">
        <f>F48+F52</f>
        <v>165000</v>
      </c>
      <c r="G47" s="82">
        <f t="shared" si="1"/>
        <v>1.1000000000000001</v>
      </c>
      <c r="H47" s="82">
        <f t="shared" si="2"/>
        <v>1</v>
      </c>
      <c r="I47" s="82">
        <f t="shared" si="3"/>
        <v>1.1000000000000001</v>
      </c>
    </row>
    <row r="48" spans="1:9" s="25" customFormat="1" ht="15" customHeight="1" x14ac:dyDescent="0.25">
      <c r="A48" s="10"/>
      <c r="B48" s="9">
        <v>64</v>
      </c>
      <c r="C48" s="10" t="s">
        <v>15</v>
      </c>
      <c r="D48" s="7">
        <f>D51</f>
        <v>500</v>
      </c>
      <c r="E48" s="7">
        <f>E51</f>
        <v>500</v>
      </c>
      <c r="F48" s="7">
        <f>F51</f>
        <v>500</v>
      </c>
      <c r="G48" s="82">
        <f t="shared" si="1"/>
        <v>1</v>
      </c>
      <c r="H48" s="82">
        <f t="shared" si="2"/>
        <v>1</v>
      </c>
      <c r="I48" s="82">
        <f t="shared" si="3"/>
        <v>1</v>
      </c>
    </row>
    <row r="49" spans="1:9" s="25" customFormat="1" ht="15" customHeight="1" x14ac:dyDescent="0.25">
      <c r="A49" s="10"/>
      <c r="B49" s="9">
        <v>641</v>
      </c>
      <c r="C49" s="10" t="s">
        <v>16</v>
      </c>
      <c r="D49" s="7">
        <f>D51</f>
        <v>500</v>
      </c>
      <c r="E49" s="7">
        <f>E51</f>
        <v>500</v>
      </c>
      <c r="F49" s="7">
        <f>F51</f>
        <v>500</v>
      </c>
      <c r="G49" s="82">
        <f t="shared" si="1"/>
        <v>1</v>
      </c>
      <c r="H49" s="82">
        <f t="shared" si="2"/>
        <v>1</v>
      </c>
      <c r="I49" s="82">
        <f t="shared" si="3"/>
        <v>1</v>
      </c>
    </row>
    <row r="50" spans="1:9" s="42" customFormat="1" ht="15" customHeight="1" x14ac:dyDescent="0.25">
      <c r="A50" s="10"/>
      <c r="B50" s="9">
        <v>6413</v>
      </c>
      <c r="C50" s="10" t="s">
        <v>17</v>
      </c>
      <c r="D50" s="7">
        <f>D51</f>
        <v>500</v>
      </c>
      <c r="E50" s="7">
        <f>E51</f>
        <v>500</v>
      </c>
      <c r="F50" s="7">
        <f>F51</f>
        <v>500</v>
      </c>
      <c r="G50" s="82">
        <f t="shared" si="1"/>
        <v>1</v>
      </c>
      <c r="H50" s="82">
        <f t="shared" si="2"/>
        <v>1</v>
      </c>
      <c r="I50" s="82">
        <f t="shared" si="3"/>
        <v>1</v>
      </c>
    </row>
    <row r="51" spans="1:9" s="102" customFormat="1" ht="15" customHeight="1" x14ac:dyDescent="0.25">
      <c r="A51" s="99" t="s">
        <v>143</v>
      </c>
      <c r="B51" s="100">
        <v>64132</v>
      </c>
      <c r="C51" s="99" t="s">
        <v>18</v>
      </c>
      <c r="D51" s="101">
        <v>500</v>
      </c>
      <c r="E51" s="101">
        <v>500</v>
      </c>
      <c r="F51" s="101">
        <v>500</v>
      </c>
      <c r="G51" s="97">
        <f t="shared" si="1"/>
        <v>1</v>
      </c>
      <c r="H51" s="97">
        <f t="shared" si="2"/>
        <v>1</v>
      </c>
      <c r="I51" s="97">
        <f t="shared" si="3"/>
        <v>1</v>
      </c>
    </row>
    <row r="52" spans="1:9" s="25" customFormat="1" ht="28.5" customHeight="1" x14ac:dyDescent="0.25">
      <c r="A52" s="10"/>
      <c r="B52" s="9">
        <v>66</v>
      </c>
      <c r="C52" s="10" t="s">
        <v>8</v>
      </c>
      <c r="D52" s="7">
        <f>D53</f>
        <v>149500</v>
      </c>
      <c r="E52" s="7">
        <f>E53</f>
        <v>164500</v>
      </c>
      <c r="F52" s="7">
        <f>F53</f>
        <v>164500</v>
      </c>
      <c r="G52" s="82">
        <f t="shared" si="1"/>
        <v>1.1003344481605351</v>
      </c>
      <c r="H52" s="82">
        <f t="shared" si="2"/>
        <v>1</v>
      </c>
      <c r="I52" s="82">
        <f t="shared" si="3"/>
        <v>1.1003344481605351</v>
      </c>
    </row>
    <row r="53" spans="1:9" s="25" customFormat="1" ht="15" customHeight="1" x14ac:dyDescent="0.25">
      <c r="A53" s="10"/>
      <c r="B53" s="9">
        <v>661</v>
      </c>
      <c r="C53" s="10" t="s">
        <v>19</v>
      </c>
      <c r="D53" s="7">
        <f>D55+D54</f>
        <v>149500</v>
      </c>
      <c r="E53" s="7">
        <f>E55+E54</f>
        <v>164500</v>
      </c>
      <c r="F53" s="7">
        <f>F55+F54</f>
        <v>164500</v>
      </c>
      <c r="G53" s="82">
        <f t="shared" si="1"/>
        <v>1.1003344481605351</v>
      </c>
      <c r="H53" s="82">
        <f t="shared" si="2"/>
        <v>1</v>
      </c>
      <c r="I53" s="82">
        <f t="shared" si="3"/>
        <v>1.1003344481605351</v>
      </c>
    </row>
    <row r="54" spans="1:9" s="102" customFormat="1" ht="15" customHeight="1" x14ac:dyDescent="0.25">
      <c r="A54" s="103"/>
      <c r="B54" s="104"/>
      <c r="C54" s="95" t="s">
        <v>131</v>
      </c>
      <c r="D54" s="96">
        <v>10000</v>
      </c>
      <c r="E54" s="96">
        <v>10000</v>
      </c>
      <c r="F54" s="96">
        <v>10000</v>
      </c>
      <c r="G54" s="97">
        <f t="shared" si="1"/>
        <v>1</v>
      </c>
      <c r="H54" s="97">
        <f t="shared" si="2"/>
        <v>1</v>
      </c>
      <c r="I54" s="97">
        <f t="shared" si="3"/>
        <v>1</v>
      </c>
    </row>
    <row r="55" spans="1:9" s="42" customFormat="1" ht="15" customHeight="1" x14ac:dyDescent="0.25">
      <c r="A55" s="10"/>
      <c r="B55" s="9">
        <v>6615</v>
      </c>
      <c r="C55" s="10" t="s">
        <v>20</v>
      </c>
      <c r="D55" s="7">
        <f>D56+D57</f>
        <v>139500</v>
      </c>
      <c r="E55" s="7">
        <f>E56+E57</f>
        <v>154500</v>
      </c>
      <c r="F55" s="7">
        <f>F56+F57</f>
        <v>154500</v>
      </c>
      <c r="G55" s="82">
        <f t="shared" si="1"/>
        <v>1.10752688172043</v>
      </c>
      <c r="H55" s="82">
        <f t="shared" si="2"/>
        <v>1</v>
      </c>
      <c r="I55" s="82">
        <f t="shared" si="3"/>
        <v>1.10752688172043</v>
      </c>
    </row>
    <row r="56" spans="1:9" s="98" customFormat="1" ht="15" customHeight="1" x14ac:dyDescent="0.25">
      <c r="A56" s="95" t="s">
        <v>144</v>
      </c>
      <c r="B56" s="94">
        <v>66151</v>
      </c>
      <c r="C56" s="95" t="s">
        <v>20</v>
      </c>
      <c r="D56" s="96">
        <v>137500</v>
      </c>
      <c r="E56" s="96">
        <v>152500</v>
      </c>
      <c r="F56" s="96">
        <v>152500</v>
      </c>
      <c r="G56" s="97">
        <f t="shared" si="1"/>
        <v>1.1090909090909091</v>
      </c>
      <c r="H56" s="97">
        <f t="shared" si="2"/>
        <v>1</v>
      </c>
      <c r="I56" s="97">
        <f t="shared" si="3"/>
        <v>1.1090909090909091</v>
      </c>
    </row>
    <row r="57" spans="1:9" s="98" customFormat="1" ht="15" customHeight="1" x14ac:dyDescent="0.25">
      <c r="A57" s="95"/>
      <c r="B57" s="94">
        <v>65268</v>
      </c>
      <c r="C57" s="95" t="s">
        <v>146</v>
      </c>
      <c r="D57" s="96">
        <v>2000</v>
      </c>
      <c r="E57" s="96">
        <v>2000</v>
      </c>
      <c r="F57" s="96">
        <v>2000</v>
      </c>
      <c r="G57" s="97">
        <f t="shared" si="1"/>
        <v>1</v>
      </c>
      <c r="H57" s="97">
        <f t="shared" si="2"/>
        <v>1</v>
      </c>
      <c r="I57" s="97">
        <f t="shared" si="3"/>
        <v>1</v>
      </c>
    </row>
    <row r="58" spans="1:9" ht="15" customHeight="1" x14ac:dyDescent="0.25">
      <c r="A58" s="8"/>
      <c r="B58" s="9">
        <v>9</v>
      </c>
      <c r="C58" s="10" t="s">
        <v>137</v>
      </c>
      <c r="D58" s="7">
        <f>D62</f>
        <v>50000</v>
      </c>
      <c r="E58" s="7">
        <f>E62</f>
        <v>45000</v>
      </c>
      <c r="F58" s="7">
        <f>F62</f>
        <v>55000</v>
      </c>
      <c r="G58" s="82">
        <f t="shared" si="1"/>
        <v>0.9</v>
      </c>
      <c r="H58" s="82">
        <f t="shared" si="2"/>
        <v>1.2222222222222223</v>
      </c>
      <c r="I58" s="82">
        <f t="shared" si="3"/>
        <v>1.1000000000000001</v>
      </c>
    </row>
    <row r="59" spans="1:9" ht="15" customHeight="1" x14ac:dyDescent="0.25">
      <c r="A59" s="8"/>
      <c r="B59" s="9">
        <v>92</v>
      </c>
      <c r="C59" s="10" t="s">
        <v>138</v>
      </c>
      <c r="D59" s="7">
        <f>D62</f>
        <v>50000</v>
      </c>
      <c r="E59" s="7">
        <f>E62</f>
        <v>45000</v>
      </c>
      <c r="F59" s="7">
        <f>F62</f>
        <v>55000</v>
      </c>
      <c r="G59" s="82">
        <f t="shared" si="1"/>
        <v>0.9</v>
      </c>
      <c r="H59" s="82">
        <f t="shared" si="2"/>
        <v>1.2222222222222223</v>
      </c>
      <c r="I59" s="82">
        <f t="shared" si="3"/>
        <v>1.1000000000000001</v>
      </c>
    </row>
    <row r="60" spans="1:9" ht="15" customHeight="1" x14ac:dyDescent="0.25">
      <c r="A60" s="8"/>
      <c r="B60" s="9">
        <v>922</v>
      </c>
      <c r="C60" s="10" t="s">
        <v>139</v>
      </c>
      <c r="D60" s="7">
        <f>D62</f>
        <v>50000</v>
      </c>
      <c r="E60" s="7">
        <f>E62</f>
        <v>45000</v>
      </c>
      <c r="F60" s="7">
        <f>F62</f>
        <v>55000</v>
      </c>
      <c r="G60" s="82">
        <f t="shared" si="1"/>
        <v>0.9</v>
      </c>
      <c r="H60" s="82">
        <f t="shared" si="2"/>
        <v>1.2222222222222223</v>
      </c>
      <c r="I60" s="82">
        <f t="shared" si="3"/>
        <v>1.1000000000000001</v>
      </c>
    </row>
    <row r="61" spans="1:9" ht="15" customHeight="1" x14ac:dyDescent="0.25">
      <c r="A61" s="8"/>
      <c r="B61" s="9">
        <v>9221</v>
      </c>
      <c r="C61" s="10" t="s">
        <v>140</v>
      </c>
      <c r="D61" s="7">
        <f>D62</f>
        <v>50000</v>
      </c>
      <c r="E61" s="7">
        <f>E62</f>
        <v>45000</v>
      </c>
      <c r="F61" s="7">
        <f>F62</f>
        <v>55000</v>
      </c>
      <c r="G61" s="82">
        <f t="shared" si="1"/>
        <v>0.9</v>
      </c>
      <c r="H61" s="82">
        <f t="shared" si="2"/>
        <v>1.2222222222222223</v>
      </c>
      <c r="I61" s="82">
        <f t="shared" si="3"/>
        <v>1.1000000000000001</v>
      </c>
    </row>
    <row r="62" spans="1:9" s="98" customFormat="1" ht="15" customHeight="1" x14ac:dyDescent="0.25">
      <c r="A62" s="105" t="s">
        <v>145</v>
      </c>
      <c r="B62" s="106">
        <v>92211</v>
      </c>
      <c r="C62" s="105" t="s">
        <v>142</v>
      </c>
      <c r="D62" s="107">
        <v>50000</v>
      </c>
      <c r="E62" s="107">
        <v>45000</v>
      </c>
      <c r="F62" s="107">
        <v>55000</v>
      </c>
      <c r="G62" s="97">
        <f t="shared" si="1"/>
        <v>0.9</v>
      </c>
      <c r="H62" s="97">
        <f t="shared" si="2"/>
        <v>1.2222222222222223</v>
      </c>
      <c r="I62" s="97">
        <f t="shared" si="3"/>
        <v>1.1000000000000001</v>
      </c>
    </row>
    <row r="63" spans="1:9" x14ac:dyDescent="0.25">
      <c r="A63" s="39" t="s">
        <v>5</v>
      </c>
      <c r="B63" s="40" t="s">
        <v>154</v>
      </c>
      <c r="C63" s="39" t="s">
        <v>21</v>
      </c>
      <c r="D63" s="41">
        <f>D64+D71</f>
        <v>85000</v>
      </c>
      <c r="E63" s="41">
        <f>E64+E71</f>
        <v>86000</v>
      </c>
      <c r="F63" s="41">
        <f>F64+F71</f>
        <v>87000</v>
      </c>
      <c r="G63" s="82">
        <f t="shared" si="1"/>
        <v>1.0117647058823529</v>
      </c>
      <c r="H63" s="82">
        <f t="shared" si="2"/>
        <v>1.0116279069767442</v>
      </c>
      <c r="I63" s="82">
        <f t="shared" si="3"/>
        <v>1.0235294117647058</v>
      </c>
    </row>
    <row r="64" spans="1:9" s="25" customFormat="1" ht="15" customHeight="1" x14ac:dyDescent="0.25">
      <c r="A64" s="10"/>
      <c r="B64" s="9">
        <v>6</v>
      </c>
      <c r="C64" s="10" t="s">
        <v>7</v>
      </c>
      <c r="D64" s="7">
        <f t="shared" ref="D64:F66" si="6">D65</f>
        <v>85000</v>
      </c>
      <c r="E64" s="7">
        <f t="shared" si="6"/>
        <v>86000</v>
      </c>
      <c r="F64" s="7">
        <f t="shared" si="6"/>
        <v>87000</v>
      </c>
      <c r="G64" s="82">
        <f t="shared" si="1"/>
        <v>1.0117647058823529</v>
      </c>
      <c r="H64" s="82">
        <f t="shared" si="2"/>
        <v>1.0116279069767442</v>
      </c>
      <c r="I64" s="82">
        <f t="shared" si="3"/>
        <v>1.0235294117647058</v>
      </c>
    </row>
    <row r="65" spans="1:9" s="25" customFormat="1" ht="27.75" customHeight="1" x14ac:dyDescent="0.25">
      <c r="A65" s="10"/>
      <c r="B65" s="9">
        <v>65</v>
      </c>
      <c r="C65" s="10" t="s">
        <v>153</v>
      </c>
      <c r="D65" s="7">
        <f t="shared" si="6"/>
        <v>85000</v>
      </c>
      <c r="E65" s="7">
        <f t="shared" si="6"/>
        <v>86000</v>
      </c>
      <c r="F65" s="7">
        <f t="shared" si="6"/>
        <v>87000</v>
      </c>
      <c r="G65" s="82">
        <f t="shared" si="1"/>
        <v>1.0117647058823529</v>
      </c>
      <c r="H65" s="82">
        <f t="shared" si="2"/>
        <v>1.0116279069767442</v>
      </c>
      <c r="I65" s="82">
        <f t="shared" si="3"/>
        <v>1.0235294117647058</v>
      </c>
    </row>
    <row r="66" spans="1:9" s="25" customFormat="1" ht="15" customHeight="1" x14ac:dyDescent="0.25">
      <c r="A66" s="10"/>
      <c r="B66" s="9">
        <v>652</v>
      </c>
      <c r="C66" s="10" t="s">
        <v>22</v>
      </c>
      <c r="D66" s="7">
        <f t="shared" si="6"/>
        <v>85000</v>
      </c>
      <c r="E66" s="7">
        <f t="shared" si="6"/>
        <v>86000</v>
      </c>
      <c r="F66" s="7">
        <f t="shared" si="6"/>
        <v>87000</v>
      </c>
      <c r="G66" s="82">
        <f t="shared" si="1"/>
        <v>1.0117647058823529</v>
      </c>
      <c r="H66" s="82">
        <f t="shared" si="2"/>
        <v>1.0116279069767442</v>
      </c>
      <c r="I66" s="82">
        <f t="shared" si="3"/>
        <v>1.0235294117647058</v>
      </c>
    </row>
    <row r="67" spans="1:9" s="42" customFormat="1" ht="15" customHeight="1" x14ac:dyDescent="0.25">
      <c r="A67" s="10"/>
      <c r="B67" s="9">
        <v>6526</v>
      </c>
      <c r="C67" s="10" t="s">
        <v>23</v>
      </c>
      <c r="D67" s="7">
        <f>D69+D70+D68</f>
        <v>85000</v>
      </c>
      <c r="E67" s="7">
        <f>E69+E70+E68</f>
        <v>86000</v>
      </c>
      <c r="F67" s="7">
        <f>F69+F70+F68</f>
        <v>87000</v>
      </c>
      <c r="G67" s="82">
        <f t="shared" si="1"/>
        <v>1.0117647058823529</v>
      </c>
      <c r="H67" s="82">
        <f t="shared" si="2"/>
        <v>1.0116279069767442</v>
      </c>
      <c r="I67" s="82">
        <f t="shared" si="3"/>
        <v>1.0235294117647058</v>
      </c>
    </row>
    <row r="68" spans="1:9" s="108" customFormat="1" ht="15" customHeight="1" x14ac:dyDescent="0.25">
      <c r="A68" s="95" t="s">
        <v>299</v>
      </c>
      <c r="B68" s="94">
        <v>65264</v>
      </c>
      <c r="C68" s="95" t="s">
        <v>290</v>
      </c>
      <c r="D68" s="96">
        <v>83000</v>
      </c>
      <c r="E68" s="96">
        <v>84000</v>
      </c>
      <c r="F68" s="96">
        <v>85000</v>
      </c>
      <c r="G68" s="97">
        <f t="shared" si="1"/>
        <v>1.0120481927710843</v>
      </c>
      <c r="H68" s="97">
        <f t="shared" si="2"/>
        <v>1.0119047619047619</v>
      </c>
      <c r="I68" s="97">
        <f t="shared" si="3"/>
        <v>1.0240963855421688</v>
      </c>
    </row>
    <row r="69" spans="1:9" s="108" customFormat="1" ht="15" customHeight="1" x14ac:dyDescent="0.25">
      <c r="A69" s="95" t="s">
        <v>147</v>
      </c>
      <c r="B69" s="94">
        <v>65268</v>
      </c>
      <c r="C69" s="95" t="s">
        <v>24</v>
      </c>
      <c r="D69" s="96">
        <v>1000</v>
      </c>
      <c r="E69" s="96">
        <v>1000</v>
      </c>
      <c r="F69" s="96">
        <v>1000</v>
      </c>
      <c r="G69" s="97">
        <f t="shared" si="1"/>
        <v>1</v>
      </c>
      <c r="H69" s="97">
        <f t="shared" si="2"/>
        <v>1</v>
      </c>
      <c r="I69" s="97">
        <f t="shared" si="3"/>
        <v>1</v>
      </c>
    </row>
    <row r="70" spans="1:9" s="108" customFormat="1" ht="15" customHeight="1" x14ac:dyDescent="0.25">
      <c r="A70" s="95" t="s">
        <v>148</v>
      </c>
      <c r="B70" s="94">
        <v>65269</v>
      </c>
      <c r="C70" s="95" t="s">
        <v>25</v>
      </c>
      <c r="D70" s="96">
        <v>1000</v>
      </c>
      <c r="E70" s="96">
        <v>1000</v>
      </c>
      <c r="F70" s="96">
        <v>1000</v>
      </c>
      <c r="G70" s="97">
        <f t="shared" si="1"/>
        <v>1</v>
      </c>
      <c r="H70" s="97">
        <f t="shared" si="2"/>
        <v>1</v>
      </c>
      <c r="I70" s="97">
        <f t="shared" si="3"/>
        <v>1</v>
      </c>
    </row>
    <row r="71" spans="1:9" s="42" customFormat="1" ht="15" customHeight="1" x14ac:dyDescent="0.25">
      <c r="A71" s="8"/>
      <c r="B71" s="9">
        <v>9</v>
      </c>
      <c r="C71" s="10" t="s">
        <v>137</v>
      </c>
      <c r="D71" s="7">
        <f t="shared" ref="D71:F74" si="7">D72</f>
        <v>0</v>
      </c>
      <c r="E71" s="7">
        <f t="shared" si="7"/>
        <v>0</v>
      </c>
      <c r="F71" s="7">
        <f t="shared" si="7"/>
        <v>0</v>
      </c>
      <c r="G71" s="82">
        <v>0</v>
      </c>
      <c r="H71" s="82">
        <v>0</v>
      </c>
      <c r="I71" s="82">
        <v>0</v>
      </c>
    </row>
    <row r="72" spans="1:9" s="42" customFormat="1" ht="15" customHeight="1" x14ac:dyDescent="0.25">
      <c r="A72" s="8"/>
      <c r="B72" s="9">
        <v>92</v>
      </c>
      <c r="C72" s="10" t="s">
        <v>138</v>
      </c>
      <c r="D72" s="7">
        <f t="shared" si="7"/>
        <v>0</v>
      </c>
      <c r="E72" s="7">
        <f t="shared" si="7"/>
        <v>0</v>
      </c>
      <c r="F72" s="7">
        <f t="shared" si="7"/>
        <v>0</v>
      </c>
      <c r="G72" s="82">
        <v>0</v>
      </c>
      <c r="H72" s="82">
        <v>0</v>
      </c>
      <c r="I72" s="82">
        <v>0</v>
      </c>
    </row>
    <row r="73" spans="1:9" s="42" customFormat="1" ht="15" customHeight="1" x14ac:dyDescent="0.25">
      <c r="A73" s="8"/>
      <c r="B73" s="9">
        <v>922</v>
      </c>
      <c r="C73" s="10" t="s">
        <v>139</v>
      </c>
      <c r="D73" s="7">
        <f t="shared" si="7"/>
        <v>0</v>
      </c>
      <c r="E73" s="7">
        <f t="shared" si="7"/>
        <v>0</v>
      </c>
      <c r="F73" s="7">
        <f t="shared" si="7"/>
        <v>0</v>
      </c>
      <c r="G73" s="82">
        <v>0</v>
      </c>
      <c r="H73" s="82">
        <v>0</v>
      </c>
      <c r="I73" s="82">
        <v>0</v>
      </c>
    </row>
    <row r="74" spans="1:9" s="42" customFormat="1" ht="15" customHeight="1" x14ac:dyDescent="0.25">
      <c r="A74" s="8"/>
      <c r="B74" s="9">
        <v>9221</v>
      </c>
      <c r="C74" s="10" t="s">
        <v>140</v>
      </c>
      <c r="D74" s="7">
        <f t="shared" si="7"/>
        <v>0</v>
      </c>
      <c r="E74" s="7">
        <f t="shared" si="7"/>
        <v>0</v>
      </c>
      <c r="F74" s="7">
        <f t="shared" si="7"/>
        <v>0</v>
      </c>
      <c r="G74" s="82">
        <v>0</v>
      </c>
      <c r="H74" s="82">
        <v>0</v>
      </c>
      <c r="I74" s="82">
        <v>0</v>
      </c>
    </row>
    <row r="75" spans="1:9" s="98" customFormat="1" ht="15" customHeight="1" x14ac:dyDescent="0.25">
      <c r="A75" s="95" t="s">
        <v>149</v>
      </c>
      <c r="B75" s="94">
        <v>922113</v>
      </c>
      <c r="C75" s="95" t="s">
        <v>132</v>
      </c>
      <c r="D75" s="96">
        <v>0</v>
      </c>
      <c r="E75" s="96">
        <v>0</v>
      </c>
      <c r="F75" s="96">
        <v>0</v>
      </c>
      <c r="G75" s="97">
        <v>0</v>
      </c>
      <c r="H75" s="97">
        <v>0</v>
      </c>
      <c r="I75" s="97">
        <v>0</v>
      </c>
    </row>
    <row r="76" spans="1:9" x14ac:dyDescent="0.25">
      <c r="A76" s="39" t="s">
        <v>5</v>
      </c>
      <c r="B76" s="40" t="s">
        <v>157</v>
      </c>
      <c r="C76" s="39" t="s">
        <v>26</v>
      </c>
      <c r="D76" s="41">
        <f>D77+D84</f>
        <v>7000000</v>
      </c>
      <c r="E76" s="41">
        <f>E77+E84</f>
        <v>7100000</v>
      </c>
      <c r="F76" s="41">
        <f>F77+F84</f>
        <v>7200000</v>
      </c>
      <c r="G76" s="82">
        <f t="shared" si="1"/>
        <v>1.0142857142857142</v>
      </c>
      <c r="H76" s="82">
        <f t="shared" si="2"/>
        <v>1.0140845070422535</v>
      </c>
      <c r="I76" s="82">
        <f t="shared" si="3"/>
        <v>1.0285714285714285</v>
      </c>
    </row>
    <row r="77" spans="1:9" s="25" customFormat="1" ht="15" customHeight="1" x14ac:dyDescent="0.25">
      <c r="A77" s="10"/>
      <c r="B77" s="9">
        <v>6</v>
      </c>
      <c r="C77" s="10" t="s">
        <v>7</v>
      </c>
      <c r="D77" s="7">
        <f t="shared" ref="D77:F78" si="8">D78</f>
        <v>6993835.1799999997</v>
      </c>
      <c r="E77" s="7">
        <f t="shared" si="8"/>
        <v>7097000</v>
      </c>
      <c r="F77" s="7">
        <f t="shared" si="8"/>
        <v>7200000</v>
      </c>
      <c r="G77" s="82">
        <f t="shared" si="1"/>
        <v>1.0147508223091983</v>
      </c>
      <c r="H77" s="82">
        <f t="shared" si="2"/>
        <v>1.0145131745808087</v>
      </c>
      <c r="I77" s="82">
        <f t="shared" si="3"/>
        <v>1.0294780781493911</v>
      </c>
    </row>
    <row r="78" spans="1:9" s="25" customFormat="1" ht="15" customHeight="1" x14ac:dyDescent="0.25">
      <c r="A78" s="10"/>
      <c r="B78" s="9">
        <v>63</v>
      </c>
      <c r="C78" s="10" t="s">
        <v>27</v>
      </c>
      <c r="D78" s="7">
        <f t="shared" si="8"/>
        <v>6993835.1799999997</v>
      </c>
      <c r="E78" s="7">
        <f t="shared" si="8"/>
        <v>7097000</v>
      </c>
      <c r="F78" s="7">
        <f t="shared" si="8"/>
        <v>7200000</v>
      </c>
      <c r="G78" s="82">
        <f t="shared" si="1"/>
        <v>1.0147508223091983</v>
      </c>
      <c r="H78" s="82">
        <f t="shared" si="2"/>
        <v>1.0145131745808087</v>
      </c>
      <c r="I78" s="82">
        <f t="shared" si="3"/>
        <v>1.0294780781493911</v>
      </c>
    </row>
    <row r="79" spans="1:9" s="25" customFormat="1" ht="15" customHeight="1" x14ac:dyDescent="0.25">
      <c r="A79" s="10"/>
      <c r="B79" s="9">
        <v>636</v>
      </c>
      <c r="C79" s="10" t="s">
        <v>28</v>
      </c>
      <c r="D79" s="7">
        <f>D80+D83</f>
        <v>6993835.1799999997</v>
      </c>
      <c r="E79" s="7">
        <f>E80+E83</f>
        <v>7097000</v>
      </c>
      <c r="F79" s="7">
        <f>F80+F83</f>
        <v>7200000</v>
      </c>
      <c r="G79" s="82">
        <f t="shared" ref="G79:G110" si="9">E79/D79</f>
        <v>1.0147508223091983</v>
      </c>
      <c r="H79" s="82">
        <f t="shared" ref="H79:H110" si="10">F79/E79</f>
        <v>1.0145131745808087</v>
      </c>
      <c r="I79" s="82">
        <f t="shared" ref="I79:I110" si="11">F79/D79</f>
        <v>1.0294780781493911</v>
      </c>
    </row>
    <row r="80" spans="1:9" s="42" customFormat="1" ht="26.25" customHeight="1" x14ac:dyDescent="0.25">
      <c r="A80" s="10"/>
      <c r="B80" s="9">
        <v>6361</v>
      </c>
      <c r="C80" s="10" t="s">
        <v>29</v>
      </c>
      <c r="D80" s="7">
        <f>D81</f>
        <v>6992835.1799999997</v>
      </c>
      <c r="E80" s="7">
        <f>E81</f>
        <v>7095500</v>
      </c>
      <c r="F80" s="7">
        <f>F81</f>
        <v>7198000</v>
      </c>
      <c r="G80" s="82">
        <f t="shared" si="9"/>
        <v>1.0146814299718703</v>
      </c>
      <c r="H80" s="82">
        <f t="shared" si="10"/>
        <v>1.0144457754915086</v>
      </c>
      <c r="I80" s="82">
        <f t="shared" si="11"/>
        <v>1.0293392901046468</v>
      </c>
    </row>
    <row r="81" spans="1:9" s="108" customFormat="1" ht="26.25" customHeight="1" x14ac:dyDescent="0.25">
      <c r="A81" s="95" t="s">
        <v>150</v>
      </c>
      <c r="B81" s="94">
        <v>63612</v>
      </c>
      <c r="C81" s="95" t="s">
        <v>271</v>
      </c>
      <c r="D81" s="96">
        <v>6992835.1799999997</v>
      </c>
      <c r="E81" s="96">
        <v>7095500</v>
      </c>
      <c r="F81" s="96">
        <v>7198000</v>
      </c>
      <c r="G81" s="97">
        <f t="shared" si="9"/>
        <v>1.0146814299718703</v>
      </c>
      <c r="H81" s="97">
        <f t="shared" si="10"/>
        <v>1.0144457754915086</v>
      </c>
      <c r="I81" s="97">
        <f t="shared" si="11"/>
        <v>1.0293392901046468</v>
      </c>
    </row>
    <row r="82" spans="1:9" s="42" customFormat="1" ht="26.25" customHeight="1" x14ac:dyDescent="0.25">
      <c r="A82" s="10"/>
      <c r="B82" s="9">
        <v>6362</v>
      </c>
      <c r="C82" s="10" t="s">
        <v>268</v>
      </c>
      <c r="D82" s="7">
        <f>D83</f>
        <v>1000</v>
      </c>
      <c r="E82" s="7">
        <f>E83</f>
        <v>1500</v>
      </c>
      <c r="F82" s="7">
        <f>F83</f>
        <v>2000</v>
      </c>
      <c r="G82" s="82">
        <f t="shared" si="9"/>
        <v>1.5</v>
      </c>
      <c r="H82" s="82">
        <f t="shared" si="10"/>
        <v>1.3333333333333333</v>
      </c>
      <c r="I82" s="82">
        <f t="shared" si="11"/>
        <v>2</v>
      </c>
    </row>
    <row r="83" spans="1:9" s="98" customFormat="1" ht="31.5" customHeight="1" x14ac:dyDescent="0.25">
      <c r="A83" s="95" t="s">
        <v>300</v>
      </c>
      <c r="B83" s="94">
        <v>63622</v>
      </c>
      <c r="C83" s="95" t="s">
        <v>267</v>
      </c>
      <c r="D83" s="96">
        <v>1000</v>
      </c>
      <c r="E83" s="96">
        <v>1500</v>
      </c>
      <c r="F83" s="96">
        <v>2000</v>
      </c>
      <c r="G83" s="97">
        <f t="shared" si="9"/>
        <v>1.5</v>
      </c>
      <c r="H83" s="97">
        <f t="shared" si="10"/>
        <v>1.3333333333333333</v>
      </c>
      <c r="I83" s="97">
        <f t="shared" si="11"/>
        <v>2</v>
      </c>
    </row>
    <row r="84" spans="1:9" ht="15" customHeight="1" x14ac:dyDescent="0.25">
      <c r="A84" s="8"/>
      <c r="B84" s="9">
        <v>9</v>
      </c>
      <c r="C84" s="10" t="s">
        <v>137</v>
      </c>
      <c r="D84" s="7">
        <f t="shared" ref="D84:F87" si="12">D85</f>
        <v>6164.82</v>
      </c>
      <c r="E84" s="7">
        <f t="shared" si="12"/>
        <v>3000</v>
      </c>
      <c r="F84" s="7">
        <f t="shared" si="12"/>
        <v>0</v>
      </c>
      <c r="G84" s="82">
        <f t="shared" si="9"/>
        <v>0.48663221310597876</v>
      </c>
      <c r="H84" s="82">
        <f t="shared" si="10"/>
        <v>0</v>
      </c>
      <c r="I84" s="82">
        <f t="shared" si="11"/>
        <v>0</v>
      </c>
    </row>
    <row r="85" spans="1:9" ht="15" customHeight="1" x14ac:dyDescent="0.25">
      <c r="A85" s="8"/>
      <c r="B85" s="9">
        <v>92</v>
      </c>
      <c r="C85" s="10" t="s">
        <v>138</v>
      </c>
      <c r="D85" s="7">
        <f t="shared" si="12"/>
        <v>6164.82</v>
      </c>
      <c r="E85" s="7">
        <f t="shared" si="12"/>
        <v>3000</v>
      </c>
      <c r="F85" s="7">
        <f t="shared" si="12"/>
        <v>0</v>
      </c>
      <c r="G85" s="82">
        <f t="shared" si="9"/>
        <v>0.48663221310597876</v>
      </c>
      <c r="H85" s="82">
        <f t="shared" si="10"/>
        <v>0</v>
      </c>
      <c r="I85" s="82">
        <f t="shared" si="11"/>
        <v>0</v>
      </c>
    </row>
    <row r="86" spans="1:9" ht="15" customHeight="1" x14ac:dyDescent="0.25">
      <c r="A86" s="8"/>
      <c r="B86" s="9">
        <v>922</v>
      </c>
      <c r="C86" s="10" t="s">
        <v>139</v>
      </c>
      <c r="D86" s="7">
        <f t="shared" si="12"/>
        <v>6164.82</v>
      </c>
      <c r="E86" s="7">
        <f t="shared" si="12"/>
        <v>3000</v>
      </c>
      <c r="F86" s="7">
        <f t="shared" si="12"/>
        <v>0</v>
      </c>
      <c r="G86" s="82">
        <f t="shared" si="9"/>
        <v>0.48663221310597876</v>
      </c>
      <c r="H86" s="82">
        <f t="shared" si="10"/>
        <v>0</v>
      </c>
      <c r="I86" s="82">
        <f t="shared" si="11"/>
        <v>0</v>
      </c>
    </row>
    <row r="87" spans="1:9" ht="15" customHeight="1" x14ac:dyDescent="0.25">
      <c r="A87" s="8"/>
      <c r="B87" s="9">
        <v>9221</v>
      </c>
      <c r="C87" s="10" t="s">
        <v>140</v>
      </c>
      <c r="D87" s="7">
        <f t="shared" si="12"/>
        <v>6164.82</v>
      </c>
      <c r="E87" s="7">
        <f t="shared" si="12"/>
        <v>3000</v>
      </c>
      <c r="F87" s="7">
        <f t="shared" si="12"/>
        <v>0</v>
      </c>
      <c r="G87" s="82">
        <f t="shared" si="9"/>
        <v>0.48663221310597876</v>
      </c>
      <c r="H87" s="82">
        <f t="shared" si="10"/>
        <v>0</v>
      </c>
      <c r="I87" s="82">
        <f t="shared" si="11"/>
        <v>0</v>
      </c>
    </row>
    <row r="88" spans="1:9" s="98" customFormat="1" ht="15" customHeight="1" x14ac:dyDescent="0.25">
      <c r="A88" s="95" t="s">
        <v>151</v>
      </c>
      <c r="B88" s="94">
        <v>92211</v>
      </c>
      <c r="C88" s="95" t="s">
        <v>132</v>
      </c>
      <c r="D88" s="96">
        <v>6164.82</v>
      </c>
      <c r="E88" s="96">
        <v>3000</v>
      </c>
      <c r="F88" s="96">
        <v>0</v>
      </c>
      <c r="G88" s="97">
        <f t="shared" si="9"/>
        <v>0.48663221310597876</v>
      </c>
      <c r="H88" s="97">
        <f t="shared" si="10"/>
        <v>0</v>
      </c>
      <c r="I88" s="97">
        <f t="shared" si="11"/>
        <v>0</v>
      </c>
    </row>
    <row r="89" spans="1:9" s="25" customFormat="1" x14ac:dyDescent="0.25">
      <c r="A89" s="39" t="s">
        <v>5</v>
      </c>
      <c r="B89" s="40" t="s">
        <v>152</v>
      </c>
      <c r="C89" s="39" t="s">
        <v>30</v>
      </c>
      <c r="D89" s="41">
        <f>D90+D95</f>
        <v>60000</v>
      </c>
      <c r="E89" s="41">
        <f>E90+E95</f>
        <v>60000</v>
      </c>
      <c r="F89" s="41">
        <f>F90+F95</f>
        <v>60000</v>
      </c>
      <c r="G89" s="82">
        <f t="shared" si="9"/>
        <v>1</v>
      </c>
      <c r="H89" s="82">
        <f t="shared" si="10"/>
        <v>1</v>
      </c>
      <c r="I89" s="82">
        <f t="shared" si="11"/>
        <v>1</v>
      </c>
    </row>
    <row r="90" spans="1:9" s="25" customFormat="1" ht="15" customHeight="1" x14ac:dyDescent="0.25">
      <c r="A90" s="10"/>
      <c r="B90" s="9">
        <v>6</v>
      </c>
      <c r="C90" s="10" t="s">
        <v>7</v>
      </c>
      <c r="D90" s="7">
        <f t="shared" ref="D90:F93" si="13">D91</f>
        <v>60000</v>
      </c>
      <c r="E90" s="7">
        <f t="shared" si="13"/>
        <v>60000</v>
      </c>
      <c r="F90" s="7">
        <f t="shared" si="13"/>
        <v>60000</v>
      </c>
      <c r="G90" s="82">
        <f t="shared" si="9"/>
        <v>1</v>
      </c>
      <c r="H90" s="82">
        <f t="shared" si="10"/>
        <v>1</v>
      </c>
      <c r="I90" s="82">
        <f t="shared" si="11"/>
        <v>1</v>
      </c>
    </row>
    <row r="91" spans="1:9" s="25" customFormat="1" ht="15" customHeight="1" x14ac:dyDescent="0.25">
      <c r="A91" s="10"/>
      <c r="B91" s="9">
        <v>63</v>
      </c>
      <c r="C91" s="10" t="s">
        <v>27</v>
      </c>
      <c r="D91" s="7">
        <f t="shared" si="13"/>
        <v>60000</v>
      </c>
      <c r="E91" s="7">
        <f t="shared" si="13"/>
        <v>60000</v>
      </c>
      <c r="F91" s="7">
        <f t="shared" si="13"/>
        <v>60000</v>
      </c>
      <c r="G91" s="82">
        <f t="shared" si="9"/>
        <v>1</v>
      </c>
      <c r="H91" s="82">
        <f t="shared" si="10"/>
        <v>1</v>
      </c>
      <c r="I91" s="82">
        <f t="shared" si="11"/>
        <v>1</v>
      </c>
    </row>
    <row r="92" spans="1:9" s="42" customFormat="1" ht="15" customHeight="1" x14ac:dyDescent="0.25">
      <c r="A92" s="10"/>
      <c r="B92" s="9">
        <v>636</v>
      </c>
      <c r="C92" s="10" t="s">
        <v>28</v>
      </c>
      <c r="D92" s="7">
        <f t="shared" si="13"/>
        <v>60000</v>
      </c>
      <c r="E92" s="7">
        <f t="shared" si="13"/>
        <v>60000</v>
      </c>
      <c r="F92" s="7">
        <f t="shared" si="13"/>
        <v>60000</v>
      </c>
      <c r="G92" s="82">
        <f t="shared" si="9"/>
        <v>1</v>
      </c>
      <c r="H92" s="82">
        <f t="shared" si="10"/>
        <v>1</v>
      </c>
      <c r="I92" s="82">
        <f t="shared" si="11"/>
        <v>1</v>
      </c>
    </row>
    <row r="93" spans="1:9" ht="32.25" customHeight="1" x14ac:dyDescent="0.25">
      <c r="A93" s="10"/>
      <c r="B93" s="9">
        <v>6361</v>
      </c>
      <c r="C93" s="10" t="s">
        <v>29</v>
      </c>
      <c r="D93" s="7">
        <f t="shared" si="13"/>
        <v>60000</v>
      </c>
      <c r="E93" s="7">
        <f t="shared" si="13"/>
        <v>60000</v>
      </c>
      <c r="F93" s="7">
        <f t="shared" si="13"/>
        <v>60000</v>
      </c>
      <c r="G93" s="82">
        <f t="shared" si="9"/>
        <v>1</v>
      </c>
      <c r="H93" s="82">
        <f t="shared" si="10"/>
        <v>1</v>
      </c>
      <c r="I93" s="82">
        <f t="shared" si="11"/>
        <v>1</v>
      </c>
    </row>
    <row r="94" spans="1:9" s="98" customFormat="1" ht="27.75" customHeight="1" x14ac:dyDescent="0.25">
      <c r="A94" s="95" t="s">
        <v>158</v>
      </c>
      <c r="B94" s="94">
        <v>63613</v>
      </c>
      <c r="C94" s="95" t="s">
        <v>29</v>
      </c>
      <c r="D94" s="96">
        <v>60000</v>
      </c>
      <c r="E94" s="96">
        <v>60000</v>
      </c>
      <c r="F94" s="96">
        <v>60000</v>
      </c>
      <c r="G94" s="97">
        <f t="shared" si="9"/>
        <v>1</v>
      </c>
      <c r="H94" s="97">
        <f t="shared" si="10"/>
        <v>1</v>
      </c>
      <c r="I94" s="97">
        <f t="shared" si="11"/>
        <v>1</v>
      </c>
    </row>
    <row r="95" spans="1:9" ht="15" customHeight="1" x14ac:dyDescent="0.25">
      <c r="A95" s="8"/>
      <c r="B95" s="9">
        <v>9</v>
      </c>
      <c r="C95" s="10" t="s">
        <v>137</v>
      </c>
      <c r="D95" s="7">
        <f t="shared" ref="D95:F98" si="14">D96</f>
        <v>0</v>
      </c>
      <c r="E95" s="7">
        <f t="shared" si="14"/>
        <v>0</v>
      </c>
      <c r="F95" s="7">
        <f t="shared" si="14"/>
        <v>0</v>
      </c>
      <c r="G95" s="82">
        <v>0</v>
      </c>
      <c r="H95" s="82">
        <v>0</v>
      </c>
      <c r="I95" s="82">
        <v>0</v>
      </c>
    </row>
    <row r="96" spans="1:9" ht="15" customHeight="1" x14ac:dyDescent="0.25">
      <c r="A96" s="8"/>
      <c r="B96" s="9">
        <v>92</v>
      </c>
      <c r="C96" s="10" t="s">
        <v>138</v>
      </c>
      <c r="D96" s="7">
        <f t="shared" si="14"/>
        <v>0</v>
      </c>
      <c r="E96" s="7">
        <f t="shared" si="14"/>
        <v>0</v>
      </c>
      <c r="F96" s="7">
        <f t="shared" si="14"/>
        <v>0</v>
      </c>
      <c r="G96" s="82">
        <v>0</v>
      </c>
      <c r="H96" s="82">
        <v>0</v>
      </c>
      <c r="I96" s="82">
        <v>0</v>
      </c>
    </row>
    <row r="97" spans="1:9" ht="15" customHeight="1" x14ac:dyDescent="0.25">
      <c r="A97" s="8"/>
      <c r="B97" s="9">
        <v>922</v>
      </c>
      <c r="C97" s="10" t="s">
        <v>139</v>
      </c>
      <c r="D97" s="7">
        <f t="shared" si="14"/>
        <v>0</v>
      </c>
      <c r="E97" s="7">
        <f t="shared" si="14"/>
        <v>0</v>
      </c>
      <c r="F97" s="7">
        <f t="shared" si="14"/>
        <v>0</v>
      </c>
      <c r="G97" s="82">
        <v>0</v>
      </c>
      <c r="H97" s="82">
        <v>0</v>
      </c>
      <c r="I97" s="82">
        <v>0</v>
      </c>
    </row>
    <row r="98" spans="1:9" ht="15" customHeight="1" x14ac:dyDescent="0.25">
      <c r="A98" s="8"/>
      <c r="B98" s="9">
        <v>9221</v>
      </c>
      <c r="C98" s="10" t="s">
        <v>140</v>
      </c>
      <c r="D98" s="7">
        <f t="shared" si="14"/>
        <v>0</v>
      </c>
      <c r="E98" s="7">
        <f t="shared" si="14"/>
        <v>0</v>
      </c>
      <c r="F98" s="7">
        <f t="shared" si="14"/>
        <v>0</v>
      </c>
      <c r="G98" s="82">
        <v>0</v>
      </c>
      <c r="H98" s="82">
        <v>0</v>
      </c>
      <c r="I98" s="82">
        <v>0</v>
      </c>
    </row>
    <row r="99" spans="1:9" s="102" customFormat="1" x14ac:dyDescent="0.25">
      <c r="A99" s="95" t="s">
        <v>159</v>
      </c>
      <c r="B99" s="94">
        <v>92211</v>
      </c>
      <c r="C99" s="95" t="s">
        <v>132</v>
      </c>
      <c r="D99" s="96">
        <v>0</v>
      </c>
      <c r="E99" s="96">
        <v>0</v>
      </c>
      <c r="F99" s="96">
        <v>0</v>
      </c>
      <c r="G99" s="97">
        <v>0</v>
      </c>
      <c r="H99" s="97">
        <v>0</v>
      </c>
      <c r="I99" s="97">
        <v>0</v>
      </c>
    </row>
    <row r="100" spans="1:9" s="42" customFormat="1" x14ac:dyDescent="0.25">
      <c r="A100" s="39" t="s">
        <v>5</v>
      </c>
      <c r="B100" s="40" t="s">
        <v>160</v>
      </c>
      <c r="C100" s="39" t="s">
        <v>31</v>
      </c>
      <c r="D100" s="41">
        <f>D101</f>
        <v>444160</v>
      </c>
      <c r="E100" s="41">
        <f>E101</f>
        <v>150000</v>
      </c>
      <c r="F100" s="41">
        <f>F101</f>
        <v>200000</v>
      </c>
      <c r="G100" s="82">
        <f t="shared" si="9"/>
        <v>0.33771613832853026</v>
      </c>
      <c r="H100" s="82">
        <f t="shared" si="10"/>
        <v>1.3333333333333333</v>
      </c>
      <c r="I100" s="82">
        <f t="shared" si="11"/>
        <v>0.45028818443804036</v>
      </c>
    </row>
    <row r="101" spans="1:9" ht="15" customHeight="1" x14ac:dyDescent="0.25">
      <c r="A101" s="10"/>
      <c r="B101" s="9">
        <v>6</v>
      </c>
      <c r="C101" s="10" t="s">
        <v>7</v>
      </c>
      <c r="D101" s="7">
        <f>D102+D106+D110</f>
        <v>444160</v>
      </c>
      <c r="E101" s="7">
        <f>E102+E106+E110</f>
        <v>150000</v>
      </c>
      <c r="F101" s="7">
        <f>F102+F106+F110</f>
        <v>200000</v>
      </c>
      <c r="G101" s="82">
        <f t="shared" si="9"/>
        <v>0.33771613832853026</v>
      </c>
      <c r="H101" s="82">
        <f t="shared" si="10"/>
        <v>1.3333333333333333</v>
      </c>
      <c r="I101" s="82">
        <f t="shared" si="11"/>
        <v>0.45028818443804036</v>
      </c>
    </row>
    <row r="102" spans="1:9" ht="15" customHeight="1" x14ac:dyDescent="0.25">
      <c r="A102" s="10"/>
      <c r="B102" s="9">
        <v>63</v>
      </c>
      <c r="C102" s="10" t="s">
        <v>27</v>
      </c>
      <c r="D102" s="7">
        <f t="shared" ref="D102:F104" si="15">D103</f>
        <v>42785.46</v>
      </c>
      <c r="E102" s="7">
        <f t="shared" si="15"/>
        <v>0</v>
      </c>
      <c r="F102" s="7">
        <f t="shared" si="15"/>
        <v>149995</v>
      </c>
      <c r="G102" s="82">
        <f t="shared" si="9"/>
        <v>0</v>
      </c>
      <c r="H102" s="82">
        <v>0</v>
      </c>
      <c r="I102" s="82">
        <f t="shared" si="11"/>
        <v>3.5057470458422091</v>
      </c>
    </row>
    <row r="103" spans="1:9" ht="15.75" customHeight="1" x14ac:dyDescent="0.25">
      <c r="A103" s="10"/>
      <c r="B103" s="9">
        <v>638</v>
      </c>
      <c r="C103" s="10" t="s">
        <v>265</v>
      </c>
      <c r="D103" s="7">
        <f t="shared" si="15"/>
        <v>42785.46</v>
      </c>
      <c r="E103" s="7">
        <f t="shared" si="15"/>
        <v>0</v>
      </c>
      <c r="F103" s="7">
        <f t="shared" si="15"/>
        <v>149995</v>
      </c>
      <c r="G103" s="82">
        <f t="shared" si="9"/>
        <v>0</v>
      </c>
      <c r="H103" s="82">
        <v>0</v>
      </c>
      <c r="I103" s="82">
        <f t="shared" si="11"/>
        <v>3.5057470458422091</v>
      </c>
    </row>
    <row r="104" spans="1:9" ht="17.25" customHeight="1" x14ac:dyDescent="0.25">
      <c r="A104" s="10"/>
      <c r="B104" s="9">
        <v>6381</v>
      </c>
      <c r="C104" s="10" t="s">
        <v>266</v>
      </c>
      <c r="D104" s="7">
        <f t="shared" si="15"/>
        <v>42785.46</v>
      </c>
      <c r="E104" s="7">
        <f t="shared" si="15"/>
        <v>0</v>
      </c>
      <c r="F104" s="7">
        <f t="shared" si="15"/>
        <v>149995</v>
      </c>
      <c r="G104" s="82">
        <f t="shared" si="9"/>
        <v>0</v>
      </c>
      <c r="H104" s="82">
        <v>0</v>
      </c>
      <c r="I104" s="82">
        <f t="shared" si="11"/>
        <v>3.5057470458422091</v>
      </c>
    </row>
    <row r="105" spans="1:9" s="98" customFormat="1" ht="16.5" customHeight="1" x14ac:dyDescent="0.25">
      <c r="A105" s="95" t="s">
        <v>161</v>
      </c>
      <c r="B105" s="94">
        <v>63811</v>
      </c>
      <c r="C105" s="95" t="s">
        <v>264</v>
      </c>
      <c r="D105" s="96">
        <v>42785.46</v>
      </c>
      <c r="E105" s="96">
        <v>0</v>
      </c>
      <c r="F105" s="96">
        <v>149995</v>
      </c>
      <c r="G105" s="97">
        <f t="shared" si="9"/>
        <v>0</v>
      </c>
      <c r="H105" s="97">
        <v>0</v>
      </c>
      <c r="I105" s="97">
        <f t="shared" si="11"/>
        <v>3.5057470458422091</v>
      </c>
    </row>
    <row r="106" spans="1:9" s="25" customFormat="1" ht="15" customHeight="1" x14ac:dyDescent="0.25">
      <c r="A106" s="10"/>
      <c r="B106" s="9">
        <v>64</v>
      </c>
      <c r="C106" s="10" t="s">
        <v>15</v>
      </c>
      <c r="D106" s="7">
        <f>D107</f>
        <v>4.4800000000000004</v>
      </c>
      <c r="E106" s="7">
        <v>5</v>
      </c>
      <c r="F106" s="7">
        <f>F107</f>
        <v>5</v>
      </c>
      <c r="G106" s="82">
        <f t="shared" si="9"/>
        <v>1.1160714285714284</v>
      </c>
      <c r="H106" s="82">
        <f t="shared" si="10"/>
        <v>1</v>
      </c>
      <c r="I106" s="82">
        <f t="shared" si="11"/>
        <v>1.1160714285714284</v>
      </c>
    </row>
    <row r="107" spans="1:9" s="25" customFormat="1" ht="15" customHeight="1" x14ac:dyDescent="0.25">
      <c r="A107" s="10"/>
      <c r="B107" s="9">
        <v>641</v>
      </c>
      <c r="C107" s="10" t="s">
        <v>16</v>
      </c>
      <c r="D107" s="7">
        <f>D108</f>
        <v>4.4800000000000004</v>
      </c>
      <c r="E107" s="7">
        <v>5</v>
      </c>
      <c r="F107" s="7">
        <f>F108</f>
        <v>5</v>
      </c>
      <c r="G107" s="82">
        <f t="shared" si="9"/>
        <v>1.1160714285714284</v>
      </c>
      <c r="H107" s="82">
        <f t="shared" si="10"/>
        <v>1</v>
      </c>
      <c r="I107" s="82">
        <f t="shared" si="11"/>
        <v>1.1160714285714284</v>
      </c>
    </row>
    <row r="108" spans="1:9" s="42" customFormat="1" ht="15" customHeight="1" x14ac:dyDescent="0.25">
      <c r="A108" s="10"/>
      <c r="B108" s="9">
        <v>6413</v>
      </c>
      <c r="C108" s="10" t="s">
        <v>17</v>
      </c>
      <c r="D108" s="7">
        <f>D109</f>
        <v>4.4800000000000004</v>
      </c>
      <c r="E108" s="7">
        <f>E109</f>
        <v>5</v>
      </c>
      <c r="F108" s="7">
        <f>F109</f>
        <v>5</v>
      </c>
      <c r="G108" s="82">
        <f t="shared" si="9"/>
        <v>1.1160714285714284</v>
      </c>
      <c r="H108" s="82">
        <f t="shared" si="10"/>
        <v>1</v>
      </c>
      <c r="I108" s="82">
        <f t="shared" si="11"/>
        <v>1.1160714285714284</v>
      </c>
    </row>
    <row r="109" spans="1:9" s="102" customFormat="1" ht="15" customHeight="1" x14ac:dyDescent="0.25">
      <c r="A109" s="99" t="s">
        <v>301</v>
      </c>
      <c r="B109" s="100">
        <v>64132</v>
      </c>
      <c r="C109" s="99" t="s">
        <v>18</v>
      </c>
      <c r="D109" s="101">
        <v>4.4800000000000004</v>
      </c>
      <c r="E109" s="101">
        <v>5</v>
      </c>
      <c r="F109" s="101">
        <v>5</v>
      </c>
      <c r="G109" s="97">
        <f t="shared" si="9"/>
        <v>1.1160714285714284</v>
      </c>
      <c r="H109" s="97">
        <f t="shared" si="10"/>
        <v>1</v>
      </c>
      <c r="I109" s="97">
        <f t="shared" si="11"/>
        <v>1.1160714285714284</v>
      </c>
    </row>
    <row r="110" spans="1:9" s="98" customFormat="1" ht="15" customHeight="1" x14ac:dyDescent="0.25">
      <c r="A110" s="95" t="s">
        <v>162</v>
      </c>
      <c r="B110" s="94">
        <v>922113</v>
      </c>
      <c r="C110" s="95" t="s">
        <v>132</v>
      </c>
      <c r="D110" s="96">
        <v>401370.06</v>
      </c>
      <c r="E110" s="96">
        <v>149995</v>
      </c>
      <c r="F110" s="96">
        <v>50000</v>
      </c>
      <c r="G110" s="97">
        <f t="shared" si="9"/>
        <v>0.37370749577086043</v>
      </c>
      <c r="H110" s="97">
        <f t="shared" si="10"/>
        <v>0.33334444481482717</v>
      </c>
      <c r="I110" s="97">
        <f t="shared" si="11"/>
        <v>0.12457331770087685</v>
      </c>
    </row>
    <row r="111" spans="1:9" ht="15" customHeight="1" x14ac:dyDescent="0.25">
      <c r="A111" s="42"/>
      <c r="B111" s="45"/>
      <c r="C111" s="46"/>
      <c r="D111" s="47"/>
    </row>
    <row r="112" spans="1:9" ht="9" customHeight="1" x14ac:dyDescent="0.25">
      <c r="A112" s="139" t="s">
        <v>0</v>
      </c>
      <c r="B112" s="139" t="s">
        <v>164</v>
      </c>
      <c r="C112" s="139" t="s">
        <v>1</v>
      </c>
      <c r="D112" s="140" t="s">
        <v>284</v>
      </c>
      <c r="E112" s="140" t="s">
        <v>283</v>
      </c>
      <c r="F112" s="140" t="s">
        <v>285</v>
      </c>
      <c r="G112" s="137" t="s">
        <v>286</v>
      </c>
      <c r="H112" s="137" t="s">
        <v>287</v>
      </c>
      <c r="I112" s="137" t="s">
        <v>288</v>
      </c>
    </row>
    <row r="113" spans="1:9" ht="19.5" customHeight="1" x14ac:dyDescent="0.25">
      <c r="A113" s="139"/>
      <c r="B113" s="139"/>
      <c r="C113" s="139"/>
      <c r="D113" s="140"/>
      <c r="E113" s="140"/>
      <c r="F113" s="140"/>
      <c r="G113" s="137"/>
      <c r="H113" s="137"/>
      <c r="I113" s="137"/>
    </row>
    <row r="114" spans="1:9" x14ac:dyDescent="0.25">
      <c r="A114" s="27"/>
      <c r="B114" s="28" t="s">
        <v>2</v>
      </c>
      <c r="C114" s="27" t="s">
        <v>32</v>
      </c>
      <c r="D114" s="29">
        <f>D122+D238+D254+D282+D342+D364+D400+D444</f>
        <v>8979867</v>
      </c>
      <c r="E114" s="29">
        <f>E122+E238+E254+E282+E342+E364+E400+E444</f>
        <v>8826000</v>
      </c>
      <c r="F114" s="29">
        <f>F122+F238+F254+F282+F342+F364+F400+F444</f>
        <v>9000000</v>
      </c>
      <c r="G114" s="82">
        <f>E114/D114</f>
        <v>0.98286533642424767</v>
      </c>
      <c r="H114" s="82">
        <f>F114/E114</f>
        <v>1.0197144799456153</v>
      </c>
      <c r="I114" s="82">
        <f>F114/D114</f>
        <v>1.0022420153884239</v>
      </c>
    </row>
    <row r="115" spans="1:9" x14ac:dyDescent="0.25">
      <c r="A115" s="126" t="s">
        <v>328</v>
      </c>
      <c r="B115" s="126"/>
      <c r="C115" s="126"/>
      <c r="D115" s="71">
        <f>D122+D238</f>
        <v>1172707</v>
      </c>
      <c r="E115" s="71">
        <f>E122+E238</f>
        <v>1206000</v>
      </c>
      <c r="F115" s="71">
        <f>F122+F238</f>
        <v>1223000</v>
      </c>
      <c r="G115" s="82">
        <f t="shared" ref="G115:G176" si="16">E115/D115</f>
        <v>1.0283898706155927</v>
      </c>
      <c r="H115" s="82">
        <f t="shared" ref="H115:H176" si="17">F115/E115</f>
        <v>1.0140961857379769</v>
      </c>
      <c r="I115" s="82">
        <f t="shared" ref="I115:I176" si="18">F115/D115</f>
        <v>1.042886245242844</v>
      </c>
    </row>
    <row r="116" spans="1:9" x14ac:dyDescent="0.25">
      <c r="A116" s="124" t="s">
        <v>329</v>
      </c>
      <c r="B116" s="124"/>
      <c r="C116" s="124"/>
      <c r="D116" s="71">
        <f>D254+D282+D342+D364+D400+D444</f>
        <v>7807160</v>
      </c>
      <c r="E116" s="71">
        <f>E254+E282+E342+E364+E400+E444</f>
        <v>7620000</v>
      </c>
      <c r="F116" s="71">
        <f>F254+F282+F342+F364+F400+F444</f>
        <v>7777000</v>
      </c>
      <c r="G116" s="82">
        <f t="shared" si="16"/>
        <v>0.97602713406667729</v>
      </c>
      <c r="H116" s="82">
        <f t="shared" si="17"/>
        <v>1.0206036745406823</v>
      </c>
      <c r="I116" s="82">
        <f t="shared" si="18"/>
        <v>0.99613687947986207</v>
      </c>
    </row>
    <row r="117" spans="1:9" ht="18.75" customHeight="1" x14ac:dyDescent="0.25">
      <c r="A117" s="126" t="s">
        <v>325</v>
      </c>
      <c r="B117" s="126"/>
      <c r="C117" s="126"/>
      <c r="D117" s="71"/>
      <c r="E117" s="71"/>
      <c r="F117" s="71"/>
      <c r="G117" s="82"/>
      <c r="H117" s="82"/>
      <c r="I117" s="82"/>
    </row>
    <row r="118" spans="1:9" ht="16.5" customHeight="1" x14ac:dyDescent="0.25">
      <c r="A118" s="126" t="s">
        <v>323</v>
      </c>
      <c r="B118" s="126"/>
      <c r="C118" s="126"/>
      <c r="D118" s="71"/>
      <c r="E118" s="71"/>
      <c r="F118" s="71"/>
      <c r="G118" s="82"/>
      <c r="H118" s="82"/>
      <c r="I118" s="82"/>
    </row>
    <row r="119" spans="1:9" ht="16.5" customHeight="1" x14ac:dyDescent="0.25">
      <c r="A119" s="126" t="s">
        <v>324</v>
      </c>
      <c r="B119" s="126"/>
      <c r="C119" s="126"/>
      <c r="D119" s="71"/>
      <c r="E119" s="71"/>
      <c r="F119" s="71"/>
      <c r="G119" s="82"/>
      <c r="H119" s="82"/>
      <c r="I119" s="82"/>
    </row>
    <row r="120" spans="1:9" ht="16.5" customHeight="1" x14ac:dyDescent="0.25">
      <c r="A120" s="124" t="s">
        <v>311</v>
      </c>
      <c r="B120" s="124"/>
      <c r="C120" s="124"/>
      <c r="D120" s="72"/>
      <c r="E120" s="72"/>
      <c r="F120" s="72"/>
      <c r="G120" s="82"/>
      <c r="H120" s="82"/>
      <c r="I120" s="82"/>
    </row>
    <row r="121" spans="1:9" ht="16.5" customHeight="1" x14ac:dyDescent="0.25">
      <c r="A121" s="125" t="s">
        <v>327</v>
      </c>
      <c r="B121" s="125"/>
      <c r="C121" s="125"/>
      <c r="D121" s="73"/>
      <c r="E121" s="73"/>
      <c r="F121" s="73"/>
      <c r="G121" s="82"/>
      <c r="H121" s="82"/>
      <c r="I121" s="82"/>
    </row>
    <row r="122" spans="1:9" s="25" customFormat="1" x14ac:dyDescent="0.25">
      <c r="A122" s="39" t="s">
        <v>5</v>
      </c>
      <c r="B122" s="40" t="s">
        <v>34</v>
      </c>
      <c r="C122" s="39" t="s">
        <v>33</v>
      </c>
      <c r="D122" s="41">
        <f>D123+D203+D223</f>
        <v>795707</v>
      </c>
      <c r="E122" s="41">
        <f>E123+E203+E223</f>
        <v>810000</v>
      </c>
      <c r="F122" s="41">
        <f>F123+F203+F223</f>
        <v>825000</v>
      </c>
      <c r="G122" s="82">
        <f t="shared" si="16"/>
        <v>1.0179626420277816</v>
      </c>
      <c r="H122" s="82">
        <f t="shared" si="17"/>
        <v>1.0185185185185186</v>
      </c>
      <c r="I122" s="82">
        <f t="shared" si="18"/>
        <v>1.036813802065333</v>
      </c>
    </row>
    <row r="123" spans="1:9" s="25" customFormat="1" ht="12" customHeight="1" x14ac:dyDescent="0.25">
      <c r="A123" s="10"/>
      <c r="B123" s="9">
        <v>3</v>
      </c>
      <c r="C123" s="10" t="s">
        <v>35</v>
      </c>
      <c r="D123" s="7">
        <f>SUM(D124+D192)</f>
        <v>745707</v>
      </c>
      <c r="E123" s="7">
        <f>SUM(E124+E192)</f>
        <v>760000</v>
      </c>
      <c r="F123" s="7">
        <f>SUM(F124+F192)</f>
        <v>775000</v>
      </c>
      <c r="G123" s="82">
        <f t="shared" si="16"/>
        <v>1.0191670455017856</v>
      </c>
      <c r="H123" s="82">
        <f t="shared" si="17"/>
        <v>1.0197368421052631</v>
      </c>
      <c r="I123" s="82">
        <f t="shared" si="18"/>
        <v>1.0392821845577418</v>
      </c>
    </row>
    <row r="124" spans="1:9" s="42" customFormat="1" ht="12" customHeight="1" x14ac:dyDescent="0.25">
      <c r="A124" s="10"/>
      <c r="B124" s="9">
        <v>32</v>
      </c>
      <c r="C124" s="10" t="s">
        <v>36</v>
      </c>
      <c r="D124" s="7">
        <f>SUM(D125+D134+D152+D177+D180)</f>
        <v>740607</v>
      </c>
      <c r="E124" s="7">
        <f>SUM(E125+E134+E152+E177+E180)</f>
        <v>754900</v>
      </c>
      <c r="F124" s="7">
        <f>SUM(F125+F134+F152+F177+F180)</f>
        <v>769900</v>
      </c>
      <c r="G124" s="82">
        <f t="shared" si="16"/>
        <v>1.0192990344406683</v>
      </c>
      <c r="H124" s="82">
        <f t="shared" si="17"/>
        <v>1.019870181480991</v>
      </c>
      <c r="I124" s="82">
        <f t="shared" si="18"/>
        <v>1.039552691238403</v>
      </c>
    </row>
    <row r="125" spans="1:9" s="25" customFormat="1" ht="12" customHeight="1" x14ac:dyDescent="0.25">
      <c r="A125" s="10"/>
      <c r="B125" s="9">
        <v>321</v>
      </c>
      <c r="C125" s="10" t="s">
        <v>37</v>
      </c>
      <c r="D125" s="7">
        <f>SUM(D126+D128+D130+D132)</f>
        <v>280000</v>
      </c>
      <c r="E125" s="7">
        <f>SUM(E126+E128+E130+E132)</f>
        <v>284000</v>
      </c>
      <c r="F125" s="7">
        <f>SUM(F126+F128+F130+F132)</f>
        <v>289000</v>
      </c>
      <c r="G125" s="82">
        <f t="shared" si="16"/>
        <v>1.0142857142857142</v>
      </c>
      <c r="H125" s="82">
        <f t="shared" si="17"/>
        <v>1.017605633802817</v>
      </c>
      <c r="I125" s="82">
        <f t="shared" si="18"/>
        <v>1.0321428571428573</v>
      </c>
    </row>
    <row r="126" spans="1:9" s="25" customFormat="1" ht="12" customHeight="1" x14ac:dyDescent="0.25">
      <c r="A126" s="10"/>
      <c r="B126" s="9">
        <v>3211</v>
      </c>
      <c r="C126" s="10" t="s">
        <v>38</v>
      </c>
      <c r="D126" s="7">
        <f>D127</f>
        <v>30000</v>
      </c>
      <c r="E126" s="7">
        <f>E127</f>
        <v>33000</v>
      </c>
      <c r="F126" s="7">
        <f>F127</f>
        <v>37000</v>
      </c>
      <c r="G126" s="82">
        <f t="shared" si="16"/>
        <v>1.1000000000000001</v>
      </c>
      <c r="H126" s="82">
        <f t="shared" si="17"/>
        <v>1.1212121212121211</v>
      </c>
      <c r="I126" s="82">
        <f t="shared" si="18"/>
        <v>1.2333333333333334</v>
      </c>
    </row>
    <row r="127" spans="1:9" s="42" customFormat="1" ht="15" customHeight="1" x14ac:dyDescent="0.25">
      <c r="A127" s="8" t="s">
        <v>165</v>
      </c>
      <c r="B127" s="11">
        <v>32119</v>
      </c>
      <c r="C127" s="8" t="s">
        <v>126</v>
      </c>
      <c r="D127" s="44">
        <v>30000</v>
      </c>
      <c r="E127" s="44">
        <v>33000</v>
      </c>
      <c r="F127" s="44">
        <v>37000</v>
      </c>
      <c r="G127" s="82">
        <f t="shared" si="16"/>
        <v>1.1000000000000001</v>
      </c>
      <c r="H127" s="82">
        <f t="shared" si="17"/>
        <v>1.1212121212121211</v>
      </c>
      <c r="I127" s="82">
        <f t="shared" si="18"/>
        <v>1.2333333333333334</v>
      </c>
    </row>
    <row r="128" spans="1:9" s="42" customFormat="1" x14ac:dyDescent="0.25">
      <c r="A128" s="10"/>
      <c r="B128" s="9">
        <v>3212</v>
      </c>
      <c r="C128" s="10" t="s">
        <v>39</v>
      </c>
      <c r="D128" s="7">
        <f>D129</f>
        <v>240000</v>
      </c>
      <c r="E128" s="7">
        <f>E129</f>
        <v>240000</v>
      </c>
      <c r="F128" s="7">
        <f>F129</f>
        <v>240000</v>
      </c>
      <c r="G128" s="82">
        <f t="shared" si="16"/>
        <v>1</v>
      </c>
      <c r="H128" s="82">
        <f t="shared" si="17"/>
        <v>1</v>
      </c>
      <c r="I128" s="82">
        <f t="shared" si="18"/>
        <v>1</v>
      </c>
    </row>
    <row r="129" spans="1:9" s="25" customFormat="1" ht="15" customHeight="1" x14ac:dyDescent="0.25">
      <c r="A129" s="8" t="s">
        <v>166</v>
      </c>
      <c r="B129" s="11">
        <v>32121</v>
      </c>
      <c r="C129" s="8" t="s">
        <v>261</v>
      </c>
      <c r="D129" s="44">
        <v>240000</v>
      </c>
      <c r="E129" s="44">
        <v>240000</v>
      </c>
      <c r="F129" s="44">
        <v>240000</v>
      </c>
      <c r="G129" s="82">
        <f t="shared" si="16"/>
        <v>1</v>
      </c>
      <c r="H129" s="82">
        <f t="shared" si="17"/>
        <v>1</v>
      </c>
      <c r="I129" s="82">
        <f t="shared" si="18"/>
        <v>1</v>
      </c>
    </row>
    <row r="130" spans="1:9" s="42" customFormat="1" ht="12" customHeight="1" x14ac:dyDescent="0.25">
      <c r="A130" s="10"/>
      <c r="B130" s="9">
        <v>3213</v>
      </c>
      <c r="C130" s="10" t="s">
        <v>40</v>
      </c>
      <c r="D130" s="7">
        <f>D131</f>
        <v>10000</v>
      </c>
      <c r="E130" s="7">
        <f>E131</f>
        <v>11000</v>
      </c>
      <c r="F130" s="7">
        <f>F131</f>
        <v>12000</v>
      </c>
      <c r="G130" s="82">
        <f t="shared" si="16"/>
        <v>1.1000000000000001</v>
      </c>
      <c r="H130" s="82">
        <f t="shared" si="17"/>
        <v>1.0909090909090908</v>
      </c>
      <c r="I130" s="82">
        <f t="shared" si="18"/>
        <v>1.2</v>
      </c>
    </row>
    <row r="131" spans="1:9" s="25" customFormat="1" ht="15" customHeight="1" x14ac:dyDescent="0.25">
      <c r="A131" s="8" t="s">
        <v>167</v>
      </c>
      <c r="B131" s="11">
        <v>32131</v>
      </c>
      <c r="C131" s="8" t="s">
        <v>41</v>
      </c>
      <c r="D131" s="44">
        <v>10000</v>
      </c>
      <c r="E131" s="44">
        <v>11000</v>
      </c>
      <c r="F131" s="44">
        <v>12000</v>
      </c>
      <c r="G131" s="82">
        <f t="shared" si="16"/>
        <v>1.1000000000000001</v>
      </c>
      <c r="H131" s="82">
        <f t="shared" si="17"/>
        <v>1.0909090909090908</v>
      </c>
      <c r="I131" s="82">
        <f t="shared" si="18"/>
        <v>1.2</v>
      </c>
    </row>
    <row r="132" spans="1:9" s="42" customFormat="1" ht="12.75" customHeight="1" x14ac:dyDescent="0.25">
      <c r="A132" s="10"/>
      <c r="B132" s="9">
        <v>3214</v>
      </c>
      <c r="C132" s="10" t="s">
        <v>42</v>
      </c>
      <c r="D132" s="7">
        <f>D133</f>
        <v>0</v>
      </c>
      <c r="E132" s="7">
        <f>E133</f>
        <v>0</v>
      </c>
      <c r="F132" s="7">
        <f>F133</f>
        <v>0</v>
      </c>
      <c r="G132" s="82">
        <v>0</v>
      </c>
      <c r="H132" s="82">
        <v>0</v>
      </c>
      <c r="I132" s="82">
        <v>0</v>
      </c>
    </row>
    <row r="133" spans="1:9" s="42" customFormat="1" ht="15" customHeight="1" x14ac:dyDescent="0.25">
      <c r="A133" s="8" t="s">
        <v>168</v>
      </c>
      <c r="B133" s="11">
        <v>32149</v>
      </c>
      <c r="C133" s="8" t="s">
        <v>42</v>
      </c>
      <c r="D133" s="44">
        <v>0</v>
      </c>
      <c r="E133" s="44">
        <v>0</v>
      </c>
      <c r="F133" s="44">
        <v>0</v>
      </c>
      <c r="G133" s="82">
        <v>0</v>
      </c>
      <c r="H133" s="82">
        <v>0</v>
      </c>
      <c r="I133" s="82">
        <v>0</v>
      </c>
    </row>
    <row r="134" spans="1:9" s="42" customFormat="1" x14ac:dyDescent="0.25">
      <c r="A134" s="10"/>
      <c r="B134" s="9">
        <v>322</v>
      </c>
      <c r="C134" s="10" t="s">
        <v>43</v>
      </c>
      <c r="D134" s="7">
        <f>SUM(D135+D138+D140+D145+D147+D150)</f>
        <v>234707</v>
      </c>
      <c r="E134" s="7">
        <f>SUM(E135+E138+E140+E145+E147+E150)</f>
        <v>242500</v>
      </c>
      <c r="F134" s="7">
        <f>SUM(F135+F138+F140+F145+F147+F150)</f>
        <v>251000</v>
      </c>
      <c r="G134" s="82">
        <f t="shared" si="16"/>
        <v>1.0332031000353632</v>
      </c>
      <c r="H134" s="82">
        <f t="shared" si="17"/>
        <v>1.0350515463917527</v>
      </c>
      <c r="I134" s="82">
        <f t="shared" si="18"/>
        <v>1.0694184664283553</v>
      </c>
    </row>
    <row r="135" spans="1:9" s="42" customFormat="1" x14ac:dyDescent="0.25">
      <c r="A135" s="10"/>
      <c r="B135" s="9">
        <v>3221</v>
      </c>
      <c r="C135" s="10" t="s">
        <v>44</v>
      </c>
      <c r="D135" s="7">
        <f>D136+D137</f>
        <v>60707</v>
      </c>
      <c r="E135" s="7">
        <f>E136+E137</f>
        <v>69000</v>
      </c>
      <c r="F135" s="7">
        <f>F136+F137</f>
        <v>73000</v>
      </c>
      <c r="G135" s="82">
        <f t="shared" si="16"/>
        <v>1.1366069810730228</v>
      </c>
      <c r="H135" s="82">
        <f t="shared" si="17"/>
        <v>1.0579710144927537</v>
      </c>
      <c r="I135" s="82">
        <f t="shared" si="18"/>
        <v>1.202497240845372</v>
      </c>
    </row>
    <row r="136" spans="1:9" s="25" customFormat="1" ht="15" customHeight="1" x14ac:dyDescent="0.25">
      <c r="A136" s="8" t="s">
        <v>169</v>
      </c>
      <c r="B136" s="11">
        <v>32211</v>
      </c>
      <c r="C136" s="8" t="s">
        <v>45</v>
      </c>
      <c r="D136" s="44">
        <v>30000</v>
      </c>
      <c r="E136" s="44">
        <v>32000</v>
      </c>
      <c r="F136" s="44">
        <v>35000</v>
      </c>
      <c r="G136" s="82">
        <f t="shared" si="16"/>
        <v>1.0666666666666667</v>
      </c>
      <c r="H136" s="82">
        <f t="shared" si="17"/>
        <v>1.09375</v>
      </c>
      <c r="I136" s="82">
        <f t="shared" si="18"/>
        <v>1.1666666666666667</v>
      </c>
    </row>
    <row r="137" spans="1:9" s="42" customFormat="1" ht="15" customHeight="1" x14ac:dyDescent="0.25">
      <c r="A137" s="8" t="s">
        <v>170</v>
      </c>
      <c r="B137" s="11">
        <v>32219</v>
      </c>
      <c r="C137" s="8" t="s">
        <v>46</v>
      </c>
      <c r="D137" s="44">
        <v>30707</v>
      </c>
      <c r="E137" s="44">
        <v>37000</v>
      </c>
      <c r="F137" s="44">
        <v>38000</v>
      </c>
      <c r="G137" s="82">
        <f t="shared" si="16"/>
        <v>1.2049369850522682</v>
      </c>
      <c r="H137" s="82">
        <f t="shared" si="17"/>
        <v>1.027027027027027</v>
      </c>
      <c r="I137" s="82">
        <f t="shared" si="18"/>
        <v>1.2375028495131404</v>
      </c>
    </row>
    <row r="138" spans="1:9" s="25" customFormat="1" x14ac:dyDescent="0.25">
      <c r="A138" s="10"/>
      <c r="B138" s="9">
        <v>3222</v>
      </c>
      <c r="C138" s="10" t="s">
        <v>47</v>
      </c>
      <c r="D138" s="7">
        <f>D139</f>
        <v>40000</v>
      </c>
      <c r="E138" s="7">
        <f>E139</f>
        <v>40000</v>
      </c>
      <c r="F138" s="7">
        <f>F139</f>
        <v>40000</v>
      </c>
      <c r="G138" s="82">
        <f t="shared" si="16"/>
        <v>1</v>
      </c>
      <c r="H138" s="82">
        <f t="shared" si="17"/>
        <v>1</v>
      </c>
      <c r="I138" s="82">
        <f t="shared" si="18"/>
        <v>1</v>
      </c>
    </row>
    <row r="139" spans="1:9" s="42" customFormat="1" ht="15" customHeight="1" x14ac:dyDescent="0.25">
      <c r="A139" s="8" t="s">
        <v>171</v>
      </c>
      <c r="B139" s="11">
        <v>32229</v>
      </c>
      <c r="C139" s="8" t="s">
        <v>48</v>
      </c>
      <c r="D139" s="44">
        <v>40000</v>
      </c>
      <c r="E139" s="44">
        <v>40000</v>
      </c>
      <c r="F139" s="44">
        <v>40000</v>
      </c>
      <c r="G139" s="82">
        <f t="shared" si="16"/>
        <v>1</v>
      </c>
      <c r="H139" s="82">
        <f t="shared" si="17"/>
        <v>1</v>
      </c>
      <c r="I139" s="82">
        <f t="shared" si="18"/>
        <v>1</v>
      </c>
    </row>
    <row r="140" spans="1:9" s="42" customFormat="1" x14ac:dyDescent="0.25">
      <c r="A140" s="10"/>
      <c r="B140" s="9">
        <v>3223</v>
      </c>
      <c r="C140" s="10" t="s">
        <v>49</v>
      </c>
      <c r="D140" s="7">
        <f>SUM(D141:D144)</f>
        <v>99000</v>
      </c>
      <c r="E140" s="7">
        <f>SUM(E141:E144)</f>
        <v>100500</v>
      </c>
      <c r="F140" s="7">
        <f>SUM(F141:F144)</f>
        <v>103000</v>
      </c>
      <c r="G140" s="82">
        <f t="shared" si="16"/>
        <v>1.0151515151515151</v>
      </c>
      <c r="H140" s="82">
        <f t="shared" si="17"/>
        <v>1.0248756218905473</v>
      </c>
      <c r="I140" s="82">
        <f t="shared" si="18"/>
        <v>1.0404040404040404</v>
      </c>
    </row>
    <row r="141" spans="1:9" s="25" customFormat="1" ht="15" customHeight="1" x14ac:dyDescent="0.25">
      <c r="A141" s="8" t="s">
        <v>172</v>
      </c>
      <c r="B141" s="11">
        <v>32231</v>
      </c>
      <c r="C141" s="8" t="s">
        <v>50</v>
      </c>
      <c r="D141" s="44">
        <v>42000</v>
      </c>
      <c r="E141" s="44">
        <v>42000</v>
      </c>
      <c r="F141" s="44">
        <v>43000</v>
      </c>
      <c r="G141" s="82">
        <f t="shared" si="16"/>
        <v>1</v>
      </c>
      <c r="H141" s="82">
        <f t="shared" si="17"/>
        <v>1.0238095238095237</v>
      </c>
      <c r="I141" s="82">
        <f t="shared" si="18"/>
        <v>1.0238095238095237</v>
      </c>
    </row>
    <row r="142" spans="1:9" s="42" customFormat="1" ht="15" customHeight="1" x14ac:dyDescent="0.25">
      <c r="A142" s="8" t="s">
        <v>173</v>
      </c>
      <c r="B142" s="11">
        <v>32233</v>
      </c>
      <c r="C142" s="8" t="s">
        <v>51</v>
      </c>
      <c r="D142" s="44">
        <v>53000</v>
      </c>
      <c r="E142" s="44">
        <v>54000</v>
      </c>
      <c r="F142" s="44">
        <v>55000</v>
      </c>
      <c r="G142" s="82">
        <f t="shared" si="16"/>
        <v>1.0188679245283019</v>
      </c>
      <c r="H142" s="82">
        <f t="shared" si="17"/>
        <v>1.0185185185185186</v>
      </c>
      <c r="I142" s="82">
        <f t="shared" si="18"/>
        <v>1.0377358490566038</v>
      </c>
    </row>
    <row r="143" spans="1:9" s="25" customFormat="1" ht="15" customHeight="1" x14ac:dyDescent="0.25">
      <c r="A143" s="8" t="s">
        <v>174</v>
      </c>
      <c r="B143" s="11">
        <v>32234</v>
      </c>
      <c r="C143" s="8" t="s">
        <v>52</v>
      </c>
      <c r="D143" s="44">
        <v>4000</v>
      </c>
      <c r="E143" s="44">
        <v>4500</v>
      </c>
      <c r="F143" s="44">
        <v>5000</v>
      </c>
      <c r="G143" s="82">
        <f t="shared" si="16"/>
        <v>1.125</v>
      </c>
      <c r="H143" s="82">
        <f t="shared" si="17"/>
        <v>1.1111111111111112</v>
      </c>
      <c r="I143" s="82">
        <f t="shared" si="18"/>
        <v>1.25</v>
      </c>
    </row>
    <row r="144" spans="1:9" s="25" customFormat="1" ht="15" customHeight="1" x14ac:dyDescent="0.25">
      <c r="A144" s="8" t="s">
        <v>175</v>
      </c>
      <c r="B144" s="11">
        <v>32239</v>
      </c>
      <c r="C144" s="8" t="s">
        <v>53</v>
      </c>
      <c r="D144" s="44">
        <v>0</v>
      </c>
      <c r="E144" s="44">
        <v>0</v>
      </c>
      <c r="F144" s="44">
        <v>0</v>
      </c>
      <c r="G144" s="82">
        <v>0</v>
      </c>
      <c r="H144" s="82">
        <v>0</v>
      </c>
      <c r="I144" s="82">
        <v>0</v>
      </c>
    </row>
    <row r="145" spans="1:9" s="42" customFormat="1" ht="17.25" customHeight="1" x14ac:dyDescent="0.25">
      <c r="A145" s="10"/>
      <c r="B145" s="9">
        <v>3224</v>
      </c>
      <c r="C145" s="10" t="s">
        <v>54</v>
      </c>
      <c r="D145" s="7">
        <f>D146</f>
        <v>20000</v>
      </c>
      <c r="E145" s="7">
        <f>E146</f>
        <v>20000</v>
      </c>
      <c r="F145" s="7">
        <f>F146</f>
        <v>20000</v>
      </c>
      <c r="G145" s="82">
        <f t="shared" si="16"/>
        <v>1</v>
      </c>
      <c r="H145" s="82">
        <f t="shared" si="17"/>
        <v>1</v>
      </c>
      <c r="I145" s="82">
        <f t="shared" si="18"/>
        <v>1</v>
      </c>
    </row>
    <row r="146" spans="1:9" s="42" customFormat="1" ht="15" customHeight="1" x14ac:dyDescent="0.25">
      <c r="A146" s="8" t="s">
        <v>176</v>
      </c>
      <c r="B146" s="11">
        <v>32244</v>
      </c>
      <c r="C146" s="8" t="s">
        <v>55</v>
      </c>
      <c r="D146" s="44">
        <v>20000</v>
      </c>
      <c r="E146" s="44">
        <v>20000</v>
      </c>
      <c r="F146" s="44">
        <v>20000</v>
      </c>
      <c r="G146" s="82">
        <f t="shared" si="16"/>
        <v>1</v>
      </c>
      <c r="H146" s="82">
        <f t="shared" si="17"/>
        <v>1</v>
      </c>
      <c r="I146" s="82">
        <f t="shared" si="18"/>
        <v>1</v>
      </c>
    </row>
    <row r="147" spans="1:9" s="42" customFormat="1" x14ac:dyDescent="0.25">
      <c r="A147" s="10"/>
      <c r="B147" s="9">
        <v>3225</v>
      </c>
      <c r="C147" s="10" t="s">
        <v>56</v>
      </c>
      <c r="D147" s="7">
        <f>D148+D149</f>
        <v>5000</v>
      </c>
      <c r="E147" s="7">
        <f>E148+E149</f>
        <v>3000</v>
      </c>
      <c r="F147" s="7">
        <f>F148+F149</f>
        <v>5000</v>
      </c>
      <c r="G147" s="82">
        <f t="shared" si="16"/>
        <v>0.6</v>
      </c>
      <c r="H147" s="82">
        <f t="shared" si="17"/>
        <v>1.6666666666666667</v>
      </c>
      <c r="I147" s="82">
        <f t="shared" si="18"/>
        <v>1</v>
      </c>
    </row>
    <row r="148" spans="1:9" s="25" customFormat="1" ht="15" customHeight="1" x14ac:dyDescent="0.25">
      <c r="A148" s="8" t="s">
        <v>177</v>
      </c>
      <c r="B148" s="11">
        <v>32251</v>
      </c>
      <c r="C148" s="8" t="s">
        <v>57</v>
      </c>
      <c r="D148" s="44">
        <v>3000</v>
      </c>
      <c r="E148" s="44">
        <v>3000</v>
      </c>
      <c r="F148" s="44">
        <v>3000</v>
      </c>
      <c r="G148" s="82">
        <f t="shared" si="16"/>
        <v>1</v>
      </c>
      <c r="H148" s="82">
        <f t="shared" si="17"/>
        <v>1</v>
      </c>
      <c r="I148" s="82">
        <f t="shared" si="18"/>
        <v>1</v>
      </c>
    </row>
    <row r="149" spans="1:9" s="42" customFormat="1" ht="15" customHeight="1" x14ac:dyDescent="0.25">
      <c r="A149" s="8" t="s">
        <v>178</v>
      </c>
      <c r="B149" s="11">
        <v>32252</v>
      </c>
      <c r="C149" s="8" t="s">
        <v>58</v>
      </c>
      <c r="D149" s="44">
        <v>2000</v>
      </c>
      <c r="E149" s="44">
        <v>0</v>
      </c>
      <c r="F149" s="44">
        <v>2000</v>
      </c>
      <c r="G149" s="82">
        <f t="shared" si="16"/>
        <v>0</v>
      </c>
      <c r="H149" s="82">
        <v>0</v>
      </c>
      <c r="I149" s="82">
        <f t="shared" si="18"/>
        <v>1</v>
      </c>
    </row>
    <row r="150" spans="1:9" s="25" customFormat="1" x14ac:dyDescent="0.25">
      <c r="A150" s="10"/>
      <c r="B150" s="9">
        <v>3227</v>
      </c>
      <c r="C150" s="10" t="s">
        <v>59</v>
      </c>
      <c r="D150" s="7">
        <f>D151</f>
        <v>10000</v>
      </c>
      <c r="E150" s="7">
        <f>E151</f>
        <v>10000</v>
      </c>
      <c r="F150" s="7">
        <f>F151</f>
        <v>10000</v>
      </c>
      <c r="G150" s="82">
        <f t="shared" si="16"/>
        <v>1</v>
      </c>
      <c r="H150" s="82">
        <f t="shared" si="17"/>
        <v>1</v>
      </c>
      <c r="I150" s="82">
        <f t="shared" si="18"/>
        <v>1</v>
      </c>
    </row>
    <row r="151" spans="1:9" s="42" customFormat="1" ht="15" customHeight="1" x14ac:dyDescent="0.25">
      <c r="A151" s="8" t="s">
        <v>179</v>
      </c>
      <c r="B151" s="11">
        <v>32271</v>
      </c>
      <c r="C151" s="8" t="s">
        <v>59</v>
      </c>
      <c r="D151" s="44">
        <v>10000</v>
      </c>
      <c r="E151" s="44">
        <v>10000</v>
      </c>
      <c r="F151" s="44">
        <v>10000</v>
      </c>
      <c r="G151" s="82">
        <f t="shared" si="16"/>
        <v>1</v>
      </c>
      <c r="H151" s="82">
        <f t="shared" si="17"/>
        <v>1</v>
      </c>
      <c r="I151" s="82">
        <f t="shared" si="18"/>
        <v>1</v>
      </c>
    </row>
    <row r="152" spans="1:9" s="25" customFormat="1" x14ac:dyDescent="0.25">
      <c r="A152" s="10"/>
      <c r="B152" s="9">
        <v>323</v>
      </c>
      <c r="C152" s="10" t="s">
        <v>60</v>
      </c>
      <c r="D152" s="7">
        <f>SUM(D153+D157+D159+D161+D163+D165+D168+D172+D174)</f>
        <v>220500</v>
      </c>
      <c r="E152" s="7">
        <f>SUM(E153+E157+E159+E161+E163+E165+E168+E172+E174)</f>
        <v>221500</v>
      </c>
      <c r="F152" s="7">
        <f>SUM(F153+F157+F159+F161+F163+F165+F168+F172+F174)</f>
        <v>222500</v>
      </c>
      <c r="G152" s="82">
        <f t="shared" si="16"/>
        <v>1.0045351473922903</v>
      </c>
      <c r="H152" s="82">
        <f t="shared" si="17"/>
        <v>1.0045146726862302</v>
      </c>
      <c r="I152" s="82">
        <f t="shared" si="18"/>
        <v>1.0090702947845804</v>
      </c>
    </row>
    <row r="153" spans="1:9" s="42" customFormat="1" x14ac:dyDescent="0.25">
      <c r="A153" s="10"/>
      <c r="B153" s="9">
        <v>3231</v>
      </c>
      <c r="C153" s="10" t="s">
        <v>61</v>
      </c>
      <c r="D153" s="7">
        <f>SUM(D154:D156)</f>
        <v>29000</v>
      </c>
      <c r="E153" s="7">
        <f>SUM(E154:E156)</f>
        <v>29000</v>
      </c>
      <c r="F153" s="7">
        <f>SUM(F154:F156)</f>
        <v>29000</v>
      </c>
      <c r="G153" s="82">
        <f t="shared" si="16"/>
        <v>1</v>
      </c>
      <c r="H153" s="82">
        <f t="shared" si="17"/>
        <v>1</v>
      </c>
      <c r="I153" s="82">
        <f t="shared" si="18"/>
        <v>1</v>
      </c>
    </row>
    <row r="154" spans="1:9" s="25" customFormat="1" ht="15" customHeight="1" x14ac:dyDescent="0.25">
      <c r="A154" s="8" t="s">
        <v>180</v>
      </c>
      <c r="B154" s="11">
        <v>32311</v>
      </c>
      <c r="C154" s="8" t="s">
        <v>62</v>
      </c>
      <c r="D154" s="44">
        <v>24000</v>
      </c>
      <c r="E154" s="44">
        <v>24000</v>
      </c>
      <c r="F154" s="44">
        <v>24000</v>
      </c>
      <c r="G154" s="82">
        <f t="shared" si="16"/>
        <v>1</v>
      </c>
      <c r="H154" s="82">
        <f t="shared" si="17"/>
        <v>1</v>
      </c>
      <c r="I154" s="82">
        <f t="shared" si="18"/>
        <v>1</v>
      </c>
    </row>
    <row r="155" spans="1:9" s="42" customFormat="1" ht="15" customHeight="1" x14ac:dyDescent="0.25">
      <c r="A155" s="8" t="s">
        <v>181</v>
      </c>
      <c r="B155" s="11">
        <v>32313</v>
      </c>
      <c r="C155" s="8" t="s">
        <v>63</v>
      </c>
      <c r="D155" s="44">
        <v>4000</v>
      </c>
      <c r="E155" s="44">
        <v>4000</v>
      </c>
      <c r="F155" s="44">
        <v>4000</v>
      </c>
      <c r="G155" s="82">
        <f t="shared" si="16"/>
        <v>1</v>
      </c>
      <c r="H155" s="82">
        <f t="shared" si="17"/>
        <v>1</v>
      </c>
      <c r="I155" s="82">
        <f t="shared" si="18"/>
        <v>1</v>
      </c>
    </row>
    <row r="156" spans="1:9" s="25" customFormat="1" ht="15" customHeight="1" x14ac:dyDescent="0.25">
      <c r="A156" s="8" t="s">
        <v>182</v>
      </c>
      <c r="B156" s="11">
        <v>32319</v>
      </c>
      <c r="C156" s="8" t="s">
        <v>64</v>
      </c>
      <c r="D156" s="44">
        <v>1000</v>
      </c>
      <c r="E156" s="44">
        <v>1000</v>
      </c>
      <c r="F156" s="44">
        <v>1000</v>
      </c>
      <c r="G156" s="82">
        <f t="shared" si="16"/>
        <v>1</v>
      </c>
      <c r="H156" s="82">
        <f t="shared" si="17"/>
        <v>1</v>
      </c>
      <c r="I156" s="82">
        <f t="shared" si="18"/>
        <v>1</v>
      </c>
    </row>
    <row r="157" spans="1:9" s="42" customFormat="1" x14ac:dyDescent="0.25">
      <c r="A157" s="10"/>
      <c r="B157" s="9">
        <v>3232</v>
      </c>
      <c r="C157" s="10" t="s">
        <v>65</v>
      </c>
      <c r="D157" s="7">
        <f>D158</f>
        <v>32000</v>
      </c>
      <c r="E157" s="7">
        <f>E158</f>
        <v>32000</v>
      </c>
      <c r="F157" s="7">
        <f>F158</f>
        <v>32000</v>
      </c>
      <c r="G157" s="82">
        <f t="shared" si="16"/>
        <v>1</v>
      </c>
      <c r="H157" s="82">
        <f t="shared" si="17"/>
        <v>1</v>
      </c>
      <c r="I157" s="82">
        <f t="shared" si="18"/>
        <v>1</v>
      </c>
    </row>
    <row r="158" spans="1:9" s="42" customFormat="1" ht="15" customHeight="1" x14ac:dyDescent="0.25">
      <c r="A158" s="8" t="s">
        <v>183</v>
      </c>
      <c r="B158" s="11">
        <v>32329</v>
      </c>
      <c r="C158" s="8" t="s">
        <v>65</v>
      </c>
      <c r="D158" s="44">
        <v>32000</v>
      </c>
      <c r="E158" s="44">
        <v>32000</v>
      </c>
      <c r="F158" s="44">
        <v>32000</v>
      </c>
      <c r="G158" s="82">
        <f t="shared" si="16"/>
        <v>1</v>
      </c>
      <c r="H158" s="82">
        <f t="shared" si="17"/>
        <v>1</v>
      </c>
      <c r="I158" s="82">
        <f t="shared" si="18"/>
        <v>1</v>
      </c>
    </row>
    <row r="159" spans="1:9" s="25" customFormat="1" x14ac:dyDescent="0.25">
      <c r="A159" s="10"/>
      <c r="B159" s="9">
        <v>3233</v>
      </c>
      <c r="C159" s="10" t="s">
        <v>66</v>
      </c>
      <c r="D159" s="7">
        <f>D160</f>
        <v>1000</v>
      </c>
      <c r="E159" s="7">
        <f>E160</f>
        <v>1000</v>
      </c>
      <c r="F159" s="7">
        <f>F160</f>
        <v>1000</v>
      </c>
      <c r="G159" s="82">
        <f t="shared" si="16"/>
        <v>1</v>
      </c>
      <c r="H159" s="82">
        <f t="shared" si="17"/>
        <v>1</v>
      </c>
      <c r="I159" s="82">
        <f t="shared" si="18"/>
        <v>1</v>
      </c>
    </row>
    <row r="160" spans="1:9" s="42" customFormat="1" ht="15" customHeight="1" x14ac:dyDescent="0.25">
      <c r="A160" s="8" t="s">
        <v>184</v>
      </c>
      <c r="B160" s="11">
        <v>32339</v>
      </c>
      <c r="C160" s="8" t="s">
        <v>67</v>
      </c>
      <c r="D160" s="44">
        <v>1000</v>
      </c>
      <c r="E160" s="44">
        <v>1000</v>
      </c>
      <c r="F160" s="44">
        <v>1000</v>
      </c>
      <c r="G160" s="82">
        <f t="shared" si="16"/>
        <v>1</v>
      </c>
      <c r="H160" s="82">
        <f t="shared" si="17"/>
        <v>1</v>
      </c>
      <c r="I160" s="82">
        <f t="shared" si="18"/>
        <v>1</v>
      </c>
    </row>
    <row r="161" spans="1:9" s="42" customFormat="1" x14ac:dyDescent="0.25">
      <c r="A161" s="10"/>
      <c r="B161" s="9">
        <v>3234</v>
      </c>
      <c r="C161" s="10" t="s">
        <v>68</v>
      </c>
      <c r="D161" s="7">
        <f>D162</f>
        <v>25000</v>
      </c>
      <c r="E161" s="7">
        <f>E162</f>
        <v>25000</v>
      </c>
      <c r="F161" s="7">
        <f>F162</f>
        <v>25000</v>
      </c>
      <c r="G161" s="82">
        <f t="shared" si="16"/>
        <v>1</v>
      </c>
      <c r="H161" s="82">
        <f t="shared" si="17"/>
        <v>1</v>
      </c>
      <c r="I161" s="82">
        <f t="shared" si="18"/>
        <v>1</v>
      </c>
    </row>
    <row r="162" spans="1:9" s="42" customFormat="1" ht="15" customHeight="1" x14ac:dyDescent="0.25">
      <c r="A162" s="8" t="s">
        <v>185</v>
      </c>
      <c r="B162" s="11">
        <v>32349</v>
      </c>
      <c r="C162" s="8" t="s">
        <v>69</v>
      </c>
      <c r="D162" s="44">
        <v>25000</v>
      </c>
      <c r="E162" s="44">
        <v>25000</v>
      </c>
      <c r="F162" s="44">
        <v>25000</v>
      </c>
      <c r="G162" s="82">
        <f t="shared" si="16"/>
        <v>1</v>
      </c>
      <c r="H162" s="82">
        <f t="shared" si="17"/>
        <v>1</v>
      </c>
      <c r="I162" s="82">
        <f t="shared" si="18"/>
        <v>1</v>
      </c>
    </row>
    <row r="163" spans="1:9" s="25" customFormat="1" x14ac:dyDescent="0.25">
      <c r="A163" s="10"/>
      <c r="B163" s="9">
        <v>3235</v>
      </c>
      <c r="C163" s="10" t="s">
        <v>70</v>
      </c>
      <c r="D163" s="7">
        <f>D164</f>
        <v>110000</v>
      </c>
      <c r="E163" s="7">
        <f>E164</f>
        <v>110000</v>
      </c>
      <c r="F163" s="7">
        <f>F164</f>
        <v>110000</v>
      </c>
      <c r="G163" s="82">
        <f t="shared" si="16"/>
        <v>1</v>
      </c>
      <c r="H163" s="82">
        <f t="shared" si="17"/>
        <v>1</v>
      </c>
      <c r="I163" s="82">
        <f t="shared" si="18"/>
        <v>1</v>
      </c>
    </row>
    <row r="164" spans="1:9" s="42" customFormat="1" ht="15" customHeight="1" x14ac:dyDescent="0.25">
      <c r="A164" s="8" t="s">
        <v>105</v>
      </c>
      <c r="B164" s="11">
        <v>32359</v>
      </c>
      <c r="C164" s="8" t="s">
        <v>71</v>
      </c>
      <c r="D164" s="44">
        <v>110000</v>
      </c>
      <c r="E164" s="44">
        <v>110000</v>
      </c>
      <c r="F164" s="44">
        <v>110000</v>
      </c>
      <c r="G164" s="82">
        <f t="shared" si="16"/>
        <v>1</v>
      </c>
      <c r="H164" s="82">
        <f t="shared" si="17"/>
        <v>1</v>
      </c>
      <c r="I164" s="82">
        <f t="shared" si="18"/>
        <v>1</v>
      </c>
    </row>
    <row r="165" spans="1:9" s="25" customFormat="1" x14ac:dyDescent="0.25">
      <c r="A165" s="10"/>
      <c r="B165" s="9">
        <v>3236</v>
      </c>
      <c r="C165" s="10" t="s">
        <v>72</v>
      </c>
      <c r="D165" s="7">
        <f>D166+D167</f>
        <v>10000</v>
      </c>
      <c r="E165" s="7">
        <f>E166+E167</f>
        <v>11000</v>
      </c>
      <c r="F165" s="7">
        <f>F166+F167</f>
        <v>12000</v>
      </c>
      <c r="G165" s="82">
        <f t="shared" si="16"/>
        <v>1.1000000000000001</v>
      </c>
      <c r="H165" s="82">
        <f t="shared" si="17"/>
        <v>1.0909090909090908</v>
      </c>
      <c r="I165" s="82">
        <f t="shared" si="18"/>
        <v>1.2</v>
      </c>
    </row>
    <row r="166" spans="1:9" s="42" customFormat="1" ht="15" customHeight="1" x14ac:dyDescent="0.25">
      <c r="A166" s="8" t="s">
        <v>107</v>
      </c>
      <c r="B166" s="11">
        <v>32361</v>
      </c>
      <c r="C166" s="8" t="s">
        <v>73</v>
      </c>
      <c r="D166" s="44">
        <v>10000</v>
      </c>
      <c r="E166" s="44">
        <v>11000</v>
      </c>
      <c r="F166" s="44">
        <v>12000</v>
      </c>
      <c r="G166" s="82">
        <f t="shared" si="16"/>
        <v>1.1000000000000001</v>
      </c>
      <c r="H166" s="82">
        <f t="shared" si="17"/>
        <v>1.0909090909090908</v>
      </c>
      <c r="I166" s="82">
        <f t="shared" si="18"/>
        <v>1.2</v>
      </c>
    </row>
    <row r="167" spans="1:9" s="42" customFormat="1" ht="15" customHeight="1" x14ac:dyDescent="0.25">
      <c r="A167" s="8" t="s">
        <v>111</v>
      </c>
      <c r="B167" s="11">
        <v>32369</v>
      </c>
      <c r="C167" s="8" t="s">
        <v>74</v>
      </c>
      <c r="D167" s="44">
        <v>0</v>
      </c>
      <c r="E167" s="44">
        <v>0</v>
      </c>
      <c r="F167" s="44">
        <v>0</v>
      </c>
      <c r="G167" s="82">
        <v>0</v>
      </c>
      <c r="H167" s="82">
        <v>0</v>
      </c>
      <c r="I167" s="82">
        <v>0</v>
      </c>
    </row>
    <row r="168" spans="1:9" s="25" customFormat="1" x14ac:dyDescent="0.25">
      <c r="A168" s="10"/>
      <c r="B168" s="9">
        <v>3237</v>
      </c>
      <c r="C168" s="10" t="s">
        <v>75</v>
      </c>
      <c r="D168" s="7">
        <f>SUM(D169:D171)</f>
        <v>2000</v>
      </c>
      <c r="E168" s="7">
        <f>SUM(E169:E171)</f>
        <v>2000</v>
      </c>
      <c r="F168" s="7">
        <f>SUM(F169:F171)</f>
        <v>2000</v>
      </c>
      <c r="G168" s="82">
        <f t="shared" si="16"/>
        <v>1</v>
      </c>
      <c r="H168" s="82">
        <f t="shared" si="17"/>
        <v>1</v>
      </c>
      <c r="I168" s="82">
        <f t="shared" si="18"/>
        <v>1</v>
      </c>
    </row>
    <row r="169" spans="1:9" s="25" customFormat="1" ht="15" customHeight="1" x14ac:dyDescent="0.25">
      <c r="A169" s="8" t="s">
        <v>113</v>
      </c>
      <c r="B169" s="11">
        <v>32371</v>
      </c>
      <c r="C169" s="8" t="s">
        <v>76</v>
      </c>
      <c r="D169" s="44">
        <v>0</v>
      </c>
      <c r="E169" s="44">
        <v>0</v>
      </c>
      <c r="F169" s="44">
        <v>0</v>
      </c>
      <c r="G169" s="82">
        <v>0</v>
      </c>
      <c r="H169" s="82">
        <v>0</v>
      </c>
      <c r="I169" s="82">
        <v>0</v>
      </c>
    </row>
    <row r="170" spans="1:9" s="42" customFormat="1" ht="15" customHeight="1" x14ac:dyDescent="0.25">
      <c r="A170" s="8" t="s">
        <v>186</v>
      </c>
      <c r="B170" s="11">
        <v>32372</v>
      </c>
      <c r="C170" s="8" t="s">
        <v>77</v>
      </c>
      <c r="D170" s="44">
        <v>0</v>
      </c>
      <c r="E170" s="44">
        <v>0</v>
      </c>
      <c r="F170" s="44">
        <v>0</v>
      </c>
      <c r="G170" s="82">
        <v>0</v>
      </c>
      <c r="H170" s="82">
        <v>0</v>
      </c>
      <c r="I170" s="82">
        <v>0</v>
      </c>
    </row>
    <row r="171" spans="1:9" s="25" customFormat="1" ht="15" customHeight="1" x14ac:dyDescent="0.25">
      <c r="A171" s="8" t="s">
        <v>187</v>
      </c>
      <c r="B171" s="11">
        <v>32379</v>
      </c>
      <c r="C171" s="8" t="s">
        <v>78</v>
      </c>
      <c r="D171" s="44">
        <v>2000</v>
      </c>
      <c r="E171" s="44">
        <v>2000</v>
      </c>
      <c r="F171" s="44">
        <v>2000</v>
      </c>
      <c r="G171" s="82">
        <f t="shared" si="16"/>
        <v>1</v>
      </c>
      <c r="H171" s="82">
        <f t="shared" si="17"/>
        <v>1</v>
      </c>
      <c r="I171" s="82">
        <f t="shared" si="18"/>
        <v>1</v>
      </c>
    </row>
    <row r="172" spans="1:9" s="25" customFormat="1" x14ac:dyDescent="0.25">
      <c r="A172" s="10"/>
      <c r="B172" s="9">
        <v>3238</v>
      </c>
      <c r="C172" s="10" t="s">
        <v>79</v>
      </c>
      <c r="D172" s="7">
        <f>D173</f>
        <v>10000</v>
      </c>
      <c r="E172" s="7">
        <f>E173</f>
        <v>10000</v>
      </c>
      <c r="F172" s="7">
        <f>F173</f>
        <v>10000</v>
      </c>
      <c r="G172" s="82">
        <f t="shared" si="16"/>
        <v>1</v>
      </c>
      <c r="H172" s="82">
        <f t="shared" si="17"/>
        <v>1</v>
      </c>
      <c r="I172" s="82">
        <f t="shared" si="18"/>
        <v>1</v>
      </c>
    </row>
    <row r="173" spans="1:9" s="42" customFormat="1" ht="15" customHeight="1" x14ac:dyDescent="0.25">
      <c r="A173" s="8" t="s">
        <v>188</v>
      </c>
      <c r="B173" s="11">
        <v>32389</v>
      </c>
      <c r="C173" s="8" t="s">
        <v>80</v>
      </c>
      <c r="D173" s="44">
        <v>10000</v>
      </c>
      <c r="E173" s="44">
        <v>10000</v>
      </c>
      <c r="F173" s="44">
        <v>10000</v>
      </c>
      <c r="G173" s="82">
        <f t="shared" si="16"/>
        <v>1</v>
      </c>
      <c r="H173" s="82">
        <f t="shared" si="17"/>
        <v>1</v>
      </c>
      <c r="I173" s="82">
        <f t="shared" si="18"/>
        <v>1</v>
      </c>
    </row>
    <row r="174" spans="1:9" s="42" customFormat="1" x14ac:dyDescent="0.25">
      <c r="A174" s="10"/>
      <c r="B174" s="9">
        <v>3239</v>
      </c>
      <c r="C174" s="10" t="s">
        <v>81</v>
      </c>
      <c r="D174" s="7">
        <f>D175+D176</f>
        <v>1500</v>
      </c>
      <c r="E174" s="7">
        <f>E175+E176</f>
        <v>1500</v>
      </c>
      <c r="F174" s="7">
        <f>F175+F176</f>
        <v>1500</v>
      </c>
      <c r="G174" s="82">
        <f t="shared" si="16"/>
        <v>1</v>
      </c>
      <c r="H174" s="82">
        <f t="shared" si="17"/>
        <v>1</v>
      </c>
      <c r="I174" s="82">
        <f t="shared" si="18"/>
        <v>1</v>
      </c>
    </row>
    <row r="175" spans="1:9" s="25" customFormat="1" ht="15" customHeight="1" x14ac:dyDescent="0.25">
      <c r="A175" s="8" t="s">
        <v>189</v>
      </c>
      <c r="B175" s="11">
        <v>32391</v>
      </c>
      <c r="C175" s="8" t="s">
        <v>134</v>
      </c>
      <c r="D175" s="44">
        <v>1000</v>
      </c>
      <c r="E175" s="44">
        <v>1000</v>
      </c>
      <c r="F175" s="44">
        <v>1000</v>
      </c>
      <c r="G175" s="82">
        <f t="shared" si="16"/>
        <v>1</v>
      </c>
      <c r="H175" s="82">
        <f t="shared" si="17"/>
        <v>1</v>
      </c>
      <c r="I175" s="82">
        <f t="shared" si="18"/>
        <v>1</v>
      </c>
    </row>
    <row r="176" spans="1:9" s="42" customFormat="1" ht="15" customHeight="1" x14ac:dyDescent="0.25">
      <c r="A176" s="8" t="s">
        <v>190</v>
      </c>
      <c r="B176" s="11">
        <v>32399</v>
      </c>
      <c r="C176" s="8" t="s">
        <v>82</v>
      </c>
      <c r="D176" s="44">
        <v>500</v>
      </c>
      <c r="E176" s="44">
        <v>500</v>
      </c>
      <c r="F176" s="44">
        <v>500</v>
      </c>
      <c r="G176" s="82">
        <f t="shared" si="16"/>
        <v>1</v>
      </c>
      <c r="H176" s="82">
        <f t="shared" si="17"/>
        <v>1</v>
      </c>
      <c r="I176" s="82">
        <f t="shared" si="18"/>
        <v>1</v>
      </c>
    </row>
    <row r="177" spans="1:9" s="25" customFormat="1" x14ac:dyDescent="0.25">
      <c r="A177" s="10"/>
      <c r="B177" s="9">
        <v>324</v>
      </c>
      <c r="C177" s="10" t="s">
        <v>83</v>
      </c>
      <c r="D177" s="7">
        <f t="shared" ref="D177:F178" si="19">D178</f>
        <v>0</v>
      </c>
      <c r="E177" s="7">
        <f t="shared" si="19"/>
        <v>0</v>
      </c>
      <c r="F177" s="7">
        <f t="shared" si="19"/>
        <v>0</v>
      </c>
      <c r="G177" s="82">
        <v>0</v>
      </c>
      <c r="H177" s="82">
        <v>0</v>
      </c>
      <c r="I177" s="82">
        <v>0</v>
      </c>
    </row>
    <row r="178" spans="1:9" s="42" customFormat="1" x14ac:dyDescent="0.25">
      <c r="A178" s="10"/>
      <c r="B178" s="9">
        <v>3241</v>
      </c>
      <c r="C178" s="10" t="s">
        <v>83</v>
      </c>
      <c r="D178" s="7">
        <f t="shared" si="19"/>
        <v>0</v>
      </c>
      <c r="E178" s="7">
        <f t="shared" si="19"/>
        <v>0</v>
      </c>
      <c r="F178" s="7">
        <f t="shared" si="19"/>
        <v>0</v>
      </c>
      <c r="G178" s="82">
        <v>0</v>
      </c>
      <c r="H178" s="82">
        <v>0</v>
      </c>
      <c r="I178" s="82">
        <v>0</v>
      </c>
    </row>
    <row r="179" spans="1:9" s="25" customFormat="1" ht="15" customHeight="1" x14ac:dyDescent="0.25">
      <c r="A179" s="8" t="s">
        <v>191</v>
      </c>
      <c r="B179" s="11">
        <v>32412</v>
      </c>
      <c r="C179" s="8" t="s">
        <v>84</v>
      </c>
      <c r="D179" s="44">
        <v>0</v>
      </c>
      <c r="E179" s="44">
        <v>0</v>
      </c>
      <c r="F179" s="44">
        <v>0</v>
      </c>
      <c r="G179" s="82">
        <v>0</v>
      </c>
      <c r="H179" s="82">
        <v>0</v>
      </c>
      <c r="I179" s="82">
        <v>0</v>
      </c>
    </row>
    <row r="180" spans="1:9" s="42" customFormat="1" x14ac:dyDescent="0.25">
      <c r="A180" s="10"/>
      <c r="B180" s="9">
        <v>329</v>
      </c>
      <c r="C180" s="10" t="s">
        <v>85</v>
      </c>
      <c r="D180" s="7">
        <f>SUM(D181+D184+D186+D188+D190)</f>
        <v>5400</v>
      </c>
      <c r="E180" s="7">
        <f>SUM(E181+E184+E186+E188+E190)</f>
        <v>6900</v>
      </c>
      <c r="F180" s="7">
        <f>SUM(F181+F184+F186+F188+F190)</f>
        <v>7400</v>
      </c>
      <c r="G180" s="82">
        <f t="shared" ref="G180:G242" si="20">E180/D180</f>
        <v>1.2777777777777777</v>
      </c>
      <c r="H180" s="82">
        <f t="shared" ref="H180:H242" si="21">F180/E180</f>
        <v>1.0724637681159421</v>
      </c>
      <c r="I180" s="82">
        <f t="shared" ref="I180:I242" si="22">F180/D180</f>
        <v>1.3703703703703705</v>
      </c>
    </row>
    <row r="181" spans="1:9" s="25" customFormat="1" x14ac:dyDescent="0.25">
      <c r="A181" s="10"/>
      <c r="B181" s="9">
        <v>3292</v>
      </c>
      <c r="C181" s="10" t="s">
        <v>86</v>
      </c>
      <c r="D181" s="7">
        <f>D182+D183</f>
        <v>0</v>
      </c>
      <c r="E181" s="7">
        <f>E182+E183</f>
        <v>0</v>
      </c>
      <c r="F181" s="7">
        <f>F182+F183</f>
        <v>0</v>
      </c>
      <c r="G181" s="82">
        <v>0</v>
      </c>
      <c r="H181" s="82">
        <v>0</v>
      </c>
      <c r="I181" s="82">
        <v>0</v>
      </c>
    </row>
    <row r="182" spans="1:9" s="42" customFormat="1" ht="15" customHeight="1" x14ac:dyDescent="0.25">
      <c r="A182" s="8" t="s">
        <v>192</v>
      </c>
      <c r="B182" s="11">
        <v>32922</v>
      </c>
      <c r="C182" s="8" t="s">
        <v>87</v>
      </c>
      <c r="D182" s="44">
        <v>0</v>
      </c>
      <c r="E182" s="44">
        <v>0</v>
      </c>
      <c r="F182" s="44">
        <v>0</v>
      </c>
      <c r="G182" s="82">
        <v>0</v>
      </c>
      <c r="H182" s="82">
        <v>0</v>
      </c>
      <c r="I182" s="82">
        <v>0</v>
      </c>
    </row>
    <row r="183" spans="1:9" s="25" customFormat="1" ht="15" customHeight="1" x14ac:dyDescent="0.25">
      <c r="A183" s="8" t="s">
        <v>193</v>
      </c>
      <c r="B183" s="11">
        <v>32923</v>
      </c>
      <c r="C183" s="8" t="s">
        <v>88</v>
      </c>
      <c r="D183" s="44">
        <v>0</v>
      </c>
      <c r="E183" s="44">
        <v>0</v>
      </c>
      <c r="F183" s="44">
        <v>0</v>
      </c>
      <c r="G183" s="82">
        <v>0</v>
      </c>
      <c r="H183" s="82">
        <v>0</v>
      </c>
      <c r="I183" s="82">
        <v>0</v>
      </c>
    </row>
    <row r="184" spans="1:9" s="25" customFormat="1" x14ac:dyDescent="0.25">
      <c r="A184" s="10"/>
      <c r="B184" s="9">
        <v>3293</v>
      </c>
      <c r="C184" s="10" t="s">
        <v>89</v>
      </c>
      <c r="D184" s="7">
        <f>D185</f>
        <v>5000</v>
      </c>
      <c r="E184" s="7">
        <f>E185</f>
        <v>6500</v>
      </c>
      <c r="F184" s="7">
        <f>F185</f>
        <v>7000</v>
      </c>
      <c r="G184" s="82">
        <f t="shared" si="20"/>
        <v>1.3</v>
      </c>
      <c r="H184" s="82">
        <f t="shared" si="21"/>
        <v>1.0769230769230769</v>
      </c>
      <c r="I184" s="82">
        <f t="shared" si="22"/>
        <v>1.4</v>
      </c>
    </row>
    <row r="185" spans="1:9" s="25" customFormat="1" ht="15" customHeight="1" x14ac:dyDescent="0.25">
      <c r="A185" s="8" t="s">
        <v>194</v>
      </c>
      <c r="B185" s="11">
        <v>32931</v>
      </c>
      <c r="C185" s="8" t="s">
        <v>89</v>
      </c>
      <c r="D185" s="44">
        <v>5000</v>
      </c>
      <c r="E185" s="44">
        <v>6500</v>
      </c>
      <c r="F185" s="44">
        <v>7000</v>
      </c>
      <c r="G185" s="82">
        <f t="shared" si="20"/>
        <v>1.3</v>
      </c>
      <c r="H185" s="82">
        <f t="shared" si="21"/>
        <v>1.0769230769230769</v>
      </c>
      <c r="I185" s="82">
        <f t="shared" si="22"/>
        <v>1.4</v>
      </c>
    </row>
    <row r="186" spans="1:9" s="42" customFormat="1" x14ac:dyDescent="0.25">
      <c r="A186" s="10"/>
      <c r="B186" s="9">
        <v>3294</v>
      </c>
      <c r="C186" s="10" t="s">
        <v>90</v>
      </c>
      <c r="D186" s="7">
        <f>D187</f>
        <v>0</v>
      </c>
      <c r="E186" s="7">
        <f>E187</f>
        <v>0</v>
      </c>
      <c r="F186" s="7">
        <f>F187</f>
        <v>0</v>
      </c>
      <c r="G186" s="82">
        <v>0</v>
      </c>
      <c r="H186" s="82">
        <v>0</v>
      </c>
      <c r="I186" s="82">
        <v>0</v>
      </c>
    </row>
    <row r="187" spans="1:9" s="25" customFormat="1" ht="15" customHeight="1" x14ac:dyDescent="0.25">
      <c r="A187" s="8" t="s">
        <v>195</v>
      </c>
      <c r="B187" s="11">
        <v>32941</v>
      </c>
      <c r="C187" s="8" t="s">
        <v>91</v>
      </c>
      <c r="D187" s="44">
        <v>0</v>
      </c>
      <c r="E187" s="44">
        <v>0</v>
      </c>
      <c r="F187" s="44">
        <v>0</v>
      </c>
      <c r="G187" s="82">
        <v>0</v>
      </c>
      <c r="H187" s="82">
        <v>0</v>
      </c>
      <c r="I187" s="82">
        <v>0</v>
      </c>
    </row>
    <row r="188" spans="1:9" s="42" customFormat="1" x14ac:dyDescent="0.25">
      <c r="A188" s="10"/>
      <c r="B188" s="9">
        <v>3295</v>
      </c>
      <c r="C188" s="10" t="s">
        <v>92</v>
      </c>
      <c r="D188" s="7">
        <f>D189</f>
        <v>100</v>
      </c>
      <c r="E188" s="7">
        <f>E189</f>
        <v>100</v>
      </c>
      <c r="F188" s="7">
        <f>F189</f>
        <v>100</v>
      </c>
      <c r="G188" s="82">
        <f t="shared" si="20"/>
        <v>1</v>
      </c>
      <c r="H188" s="82">
        <f t="shared" si="21"/>
        <v>1</v>
      </c>
      <c r="I188" s="82">
        <f t="shared" si="22"/>
        <v>1</v>
      </c>
    </row>
    <row r="189" spans="1:9" s="25" customFormat="1" ht="15" customHeight="1" x14ac:dyDescent="0.25">
      <c r="A189" s="8" t="s">
        <v>196</v>
      </c>
      <c r="B189" s="11">
        <v>32952</v>
      </c>
      <c r="C189" s="8" t="s">
        <v>93</v>
      </c>
      <c r="D189" s="44">
        <v>100</v>
      </c>
      <c r="E189" s="44">
        <v>100</v>
      </c>
      <c r="F189" s="44">
        <v>100</v>
      </c>
      <c r="G189" s="82">
        <f t="shared" si="20"/>
        <v>1</v>
      </c>
      <c r="H189" s="82">
        <f t="shared" si="21"/>
        <v>1</v>
      </c>
      <c r="I189" s="82">
        <f t="shared" si="22"/>
        <v>1</v>
      </c>
    </row>
    <row r="190" spans="1:9" s="42" customFormat="1" x14ac:dyDescent="0.25">
      <c r="A190" s="10"/>
      <c r="B190" s="9">
        <v>3299</v>
      </c>
      <c r="C190" s="10" t="s">
        <v>85</v>
      </c>
      <c r="D190" s="7">
        <f>D191</f>
        <v>300</v>
      </c>
      <c r="E190" s="7">
        <f>E191</f>
        <v>300</v>
      </c>
      <c r="F190" s="7">
        <f>F191</f>
        <v>300</v>
      </c>
      <c r="G190" s="82">
        <f t="shared" si="20"/>
        <v>1</v>
      </c>
      <c r="H190" s="82">
        <f t="shared" si="21"/>
        <v>1</v>
      </c>
      <c r="I190" s="82">
        <f t="shared" si="22"/>
        <v>1</v>
      </c>
    </row>
    <row r="191" spans="1:9" x14ac:dyDescent="0.25">
      <c r="A191" s="8" t="s">
        <v>197</v>
      </c>
      <c r="B191" s="11">
        <v>32999</v>
      </c>
      <c r="C191" s="8" t="s">
        <v>85</v>
      </c>
      <c r="D191" s="44">
        <v>300</v>
      </c>
      <c r="E191" s="44">
        <v>300</v>
      </c>
      <c r="F191" s="44">
        <v>300</v>
      </c>
      <c r="G191" s="82">
        <f t="shared" si="20"/>
        <v>1</v>
      </c>
      <c r="H191" s="82">
        <f t="shared" si="21"/>
        <v>1</v>
      </c>
      <c r="I191" s="82">
        <f t="shared" si="22"/>
        <v>1</v>
      </c>
    </row>
    <row r="192" spans="1:9" ht="12" customHeight="1" x14ac:dyDescent="0.25">
      <c r="A192" s="10"/>
      <c r="B192" s="9">
        <v>34</v>
      </c>
      <c r="C192" s="10" t="s">
        <v>94</v>
      </c>
      <c r="D192" s="7">
        <f>D193</f>
        <v>5100</v>
      </c>
      <c r="E192" s="7">
        <f>E193</f>
        <v>5100</v>
      </c>
      <c r="F192" s="7">
        <f>F193</f>
        <v>5100</v>
      </c>
      <c r="G192" s="82">
        <f t="shared" si="20"/>
        <v>1</v>
      </c>
      <c r="H192" s="82">
        <f t="shared" si="21"/>
        <v>1</v>
      </c>
      <c r="I192" s="82">
        <f t="shared" si="22"/>
        <v>1</v>
      </c>
    </row>
    <row r="193" spans="1:9" ht="12" customHeight="1" x14ac:dyDescent="0.25">
      <c r="A193" s="10"/>
      <c r="B193" s="9">
        <v>343</v>
      </c>
      <c r="C193" s="10" t="s">
        <v>95</v>
      </c>
      <c r="D193" s="7">
        <f>D194+D196+D198</f>
        <v>5100</v>
      </c>
      <c r="E193" s="7">
        <f>E194+E196+E198</f>
        <v>5100</v>
      </c>
      <c r="F193" s="7">
        <f>F194+F196+F198</f>
        <v>5100</v>
      </c>
      <c r="G193" s="82">
        <f t="shared" si="20"/>
        <v>1</v>
      </c>
      <c r="H193" s="82">
        <f t="shared" si="21"/>
        <v>1</v>
      </c>
      <c r="I193" s="82">
        <f t="shared" si="22"/>
        <v>1</v>
      </c>
    </row>
    <row r="194" spans="1:9" ht="12" customHeight="1" x14ac:dyDescent="0.25">
      <c r="A194" s="10"/>
      <c r="B194" s="9">
        <v>3431</v>
      </c>
      <c r="C194" s="10" t="s">
        <v>96</v>
      </c>
      <c r="D194" s="7">
        <f>D195</f>
        <v>5000</v>
      </c>
      <c r="E194" s="7">
        <f>E195</f>
        <v>5000</v>
      </c>
      <c r="F194" s="7">
        <f>F195</f>
        <v>5000</v>
      </c>
      <c r="G194" s="82">
        <f t="shared" si="20"/>
        <v>1</v>
      </c>
      <c r="H194" s="82">
        <f t="shared" si="21"/>
        <v>1</v>
      </c>
      <c r="I194" s="82">
        <f t="shared" si="22"/>
        <v>1</v>
      </c>
    </row>
    <row r="195" spans="1:9" ht="15" customHeight="1" x14ac:dyDescent="0.25">
      <c r="A195" s="8" t="s">
        <v>198</v>
      </c>
      <c r="B195" s="11">
        <v>34311</v>
      </c>
      <c r="C195" s="8" t="s">
        <v>97</v>
      </c>
      <c r="D195" s="44">
        <v>5000</v>
      </c>
      <c r="E195" s="44">
        <v>5000</v>
      </c>
      <c r="F195" s="44">
        <v>5000</v>
      </c>
      <c r="G195" s="82">
        <f t="shared" si="20"/>
        <v>1</v>
      </c>
      <c r="H195" s="82">
        <f t="shared" si="21"/>
        <v>1</v>
      </c>
      <c r="I195" s="82">
        <f t="shared" si="22"/>
        <v>1</v>
      </c>
    </row>
    <row r="196" spans="1:9" ht="12" customHeight="1" x14ac:dyDescent="0.25">
      <c r="A196" s="10"/>
      <c r="B196" s="9">
        <v>3433</v>
      </c>
      <c r="C196" s="10" t="s">
        <v>98</v>
      </c>
      <c r="D196" s="7">
        <f>D197</f>
        <v>0</v>
      </c>
      <c r="E196" s="7">
        <f>E197</f>
        <v>0</v>
      </c>
      <c r="F196" s="7">
        <f>F197</f>
        <v>0</v>
      </c>
      <c r="G196" s="82">
        <v>0</v>
      </c>
      <c r="H196" s="82">
        <v>0</v>
      </c>
      <c r="I196" s="82">
        <v>0</v>
      </c>
    </row>
    <row r="197" spans="1:9" ht="15" customHeight="1" x14ac:dyDescent="0.25">
      <c r="A197" s="8" t="s">
        <v>199</v>
      </c>
      <c r="B197" s="11">
        <v>34339</v>
      </c>
      <c r="C197" s="8" t="s">
        <v>99</v>
      </c>
      <c r="D197" s="44">
        <v>0</v>
      </c>
      <c r="E197" s="44">
        <v>0</v>
      </c>
      <c r="F197" s="44">
        <v>0</v>
      </c>
      <c r="G197" s="82">
        <v>0</v>
      </c>
      <c r="H197" s="82">
        <v>0</v>
      </c>
      <c r="I197" s="82">
        <v>0</v>
      </c>
    </row>
    <row r="198" spans="1:9" ht="12" customHeight="1" x14ac:dyDescent="0.25">
      <c r="A198" s="10"/>
      <c r="B198" s="9">
        <v>3434</v>
      </c>
      <c r="C198" s="10" t="s">
        <v>100</v>
      </c>
      <c r="D198" s="7">
        <f>D199</f>
        <v>100</v>
      </c>
      <c r="E198" s="7">
        <f>E199</f>
        <v>100</v>
      </c>
      <c r="F198" s="7">
        <f>F199</f>
        <v>100</v>
      </c>
      <c r="G198" s="82">
        <f t="shared" si="20"/>
        <v>1</v>
      </c>
      <c r="H198" s="82">
        <f t="shared" si="21"/>
        <v>1</v>
      </c>
      <c r="I198" s="82">
        <f t="shared" si="22"/>
        <v>1</v>
      </c>
    </row>
    <row r="199" spans="1:9" ht="15" customHeight="1" x14ac:dyDescent="0.25">
      <c r="A199" s="8" t="s">
        <v>200</v>
      </c>
      <c r="B199" s="11">
        <v>34349</v>
      </c>
      <c r="C199" s="8" t="s">
        <v>100</v>
      </c>
      <c r="D199" s="44">
        <v>100</v>
      </c>
      <c r="E199" s="44">
        <v>100</v>
      </c>
      <c r="F199" s="44">
        <v>100</v>
      </c>
      <c r="G199" s="82">
        <f t="shared" si="20"/>
        <v>1</v>
      </c>
      <c r="H199" s="82">
        <f t="shared" si="21"/>
        <v>1</v>
      </c>
      <c r="I199" s="82">
        <f t="shared" si="22"/>
        <v>1</v>
      </c>
    </row>
    <row r="200" spans="1:9" ht="16.5" customHeight="1" x14ac:dyDescent="0.25">
      <c r="A200" s="126" t="s">
        <v>324</v>
      </c>
      <c r="B200" s="126"/>
      <c r="C200" s="126"/>
      <c r="D200" s="71"/>
      <c r="E200" s="71"/>
      <c r="F200" s="71"/>
      <c r="G200" s="82"/>
      <c r="H200" s="82"/>
      <c r="I200" s="82"/>
    </row>
    <row r="201" spans="1:9" ht="16.5" customHeight="1" x14ac:dyDescent="0.25">
      <c r="A201" s="124" t="s">
        <v>311</v>
      </c>
      <c r="B201" s="124"/>
      <c r="C201" s="124"/>
      <c r="D201" s="72"/>
      <c r="E201" s="72"/>
      <c r="F201" s="72"/>
      <c r="G201" s="82"/>
      <c r="H201" s="82"/>
      <c r="I201" s="82"/>
    </row>
    <row r="202" spans="1:9" ht="16.5" customHeight="1" x14ac:dyDescent="0.25">
      <c r="A202" s="125" t="s">
        <v>330</v>
      </c>
      <c r="B202" s="125"/>
      <c r="C202" s="125"/>
      <c r="D202" s="72"/>
      <c r="E202" s="72"/>
      <c r="F202" s="72"/>
      <c r="G202" s="82"/>
      <c r="H202" s="82"/>
      <c r="I202" s="82"/>
    </row>
    <row r="203" spans="1:9" ht="15" customHeight="1" x14ac:dyDescent="0.25">
      <c r="A203" s="39" t="s">
        <v>5</v>
      </c>
      <c r="B203" s="40" t="s">
        <v>34</v>
      </c>
      <c r="C203" s="39" t="s">
        <v>33</v>
      </c>
      <c r="D203" s="41">
        <v>0</v>
      </c>
      <c r="E203" s="41">
        <v>0</v>
      </c>
      <c r="F203" s="41">
        <v>0</v>
      </c>
      <c r="G203" s="82">
        <v>0</v>
      </c>
      <c r="H203" s="82">
        <v>0</v>
      </c>
      <c r="I203" s="82">
        <v>0</v>
      </c>
    </row>
    <row r="204" spans="1:9" ht="15" customHeight="1" x14ac:dyDescent="0.25">
      <c r="A204" s="10"/>
      <c r="B204" s="9">
        <v>4</v>
      </c>
      <c r="C204" s="10" t="s">
        <v>101</v>
      </c>
      <c r="D204" s="7">
        <v>0</v>
      </c>
      <c r="E204" s="7">
        <v>0</v>
      </c>
      <c r="F204" s="7">
        <v>0</v>
      </c>
      <c r="G204" s="82">
        <v>0</v>
      </c>
      <c r="H204" s="82">
        <v>0</v>
      </c>
      <c r="I204" s="82">
        <v>0</v>
      </c>
    </row>
    <row r="205" spans="1:9" ht="15" customHeight="1" x14ac:dyDescent="0.25">
      <c r="A205" s="10"/>
      <c r="B205" s="9">
        <v>42</v>
      </c>
      <c r="C205" s="10" t="s">
        <v>102</v>
      </c>
      <c r="D205" s="7">
        <v>0</v>
      </c>
      <c r="E205" s="7">
        <v>0</v>
      </c>
      <c r="F205" s="7">
        <v>0</v>
      </c>
      <c r="G205" s="82">
        <v>0</v>
      </c>
      <c r="H205" s="82">
        <v>0</v>
      </c>
      <c r="I205" s="82">
        <v>0</v>
      </c>
    </row>
    <row r="206" spans="1:9" ht="15" customHeight="1" x14ac:dyDescent="0.25">
      <c r="A206" s="10"/>
      <c r="B206" s="9">
        <v>421</v>
      </c>
      <c r="C206" s="10" t="s">
        <v>103</v>
      </c>
      <c r="D206" s="7">
        <v>0</v>
      </c>
      <c r="E206" s="7">
        <v>0</v>
      </c>
      <c r="F206" s="7">
        <v>0</v>
      </c>
      <c r="G206" s="82">
        <v>0</v>
      </c>
      <c r="H206" s="82">
        <v>0</v>
      </c>
      <c r="I206" s="82">
        <v>0</v>
      </c>
    </row>
    <row r="207" spans="1:9" ht="15" customHeight="1" x14ac:dyDescent="0.25">
      <c r="A207" s="10"/>
      <c r="B207" s="9">
        <v>4212</v>
      </c>
      <c r="C207" s="10" t="s">
        <v>104</v>
      </c>
      <c r="D207" s="7">
        <v>0</v>
      </c>
      <c r="E207" s="7">
        <v>0</v>
      </c>
      <c r="F207" s="7">
        <v>0</v>
      </c>
      <c r="G207" s="82">
        <v>0</v>
      </c>
      <c r="H207" s="82">
        <v>0</v>
      </c>
      <c r="I207" s="82">
        <v>0</v>
      </c>
    </row>
    <row r="208" spans="1:9" ht="15" customHeight="1" x14ac:dyDescent="0.25">
      <c r="A208" s="8" t="s">
        <v>201</v>
      </c>
      <c r="B208" s="11">
        <v>42122</v>
      </c>
      <c r="C208" s="8" t="s">
        <v>104</v>
      </c>
      <c r="D208" s="44">
        <v>0</v>
      </c>
      <c r="E208" s="44">
        <v>0</v>
      </c>
      <c r="F208" s="44">
        <v>0</v>
      </c>
      <c r="G208" s="82">
        <v>0</v>
      </c>
      <c r="H208" s="82">
        <v>0</v>
      </c>
      <c r="I208" s="82">
        <v>0</v>
      </c>
    </row>
    <row r="209" spans="1:9" ht="15" customHeight="1" x14ac:dyDescent="0.25">
      <c r="A209" s="10"/>
      <c r="B209" s="9">
        <v>4214</v>
      </c>
      <c r="C209" s="10" t="s">
        <v>106</v>
      </c>
      <c r="D209" s="7">
        <v>0</v>
      </c>
      <c r="E209" s="7">
        <v>0</v>
      </c>
      <c r="F209" s="7">
        <v>0</v>
      </c>
      <c r="G209" s="82">
        <v>0</v>
      </c>
      <c r="H209" s="82">
        <v>0</v>
      </c>
      <c r="I209" s="82">
        <v>0</v>
      </c>
    </row>
    <row r="210" spans="1:9" ht="15" customHeight="1" x14ac:dyDescent="0.25">
      <c r="A210" s="8" t="s">
        <v>202</v>
      </c>
      <c r="B210" s="11">
        <v>42149</v>
      </c>
      <c r="C210" s="8" t="s">
        <v>108</v>
      </c>
      <c r="D210" s="44">
        <v>0</v>
      </c>
      <c r="E210" s="44">
        <v>0</v>
      </c>
      <c r="F210" s="44">
        <v>0</v>
      </c>
      <c r="G210" s="82">
        <v>0</v>
      </c>
      <c r="H210" s="82">
        <v>0</v>
      </c>
      <c r="I210" s="82">
        <v>0</v>
      </c>
    </row>
    <row r="211" spans="1:9" ht="15" customHeight="1" x14ac:dyDescent="0.25">
      <c r="A211" s="10"/>
      <c r="B211" s="9">
        <v>45</v>
      </c>
      <c r="C211" s="10" t="s">
        <v>109</v>
      </c>
      <c r="D211" s="7">
        <v>0</v>
      </c>
      <c r="E211" s="7">
        <v>0</v>
      </c>
      <c r="F211" s="7">
        <v>0</v>
      </c>
      <c r="G211" s="82">
        <v>0</v>
      </c>
      <c r="H211" s="82">
        <v>0</v>
      </c>
      <c r="I211" s="82">
        <v>0</v>
      </c>
    </row>
    <row r="212" spans="1:9" ht="15" customHeight="1" x14ac:dyDescent="0.25">
      <c r="A212" s="10"/>
      <c r="B212" s="9">
        <v>451</v>
      </c>
      <c r="C212" s="10" t="s">
        <v>110</v>
      </c>
      <c r="D212" s="7">
        <v>0</v>
      </c>
      <c r="E212" s="7">
        <v>0</v>
      </c>
      <c r="F212" s="7">
        <v>0</v>
      </c>
      <c r="G212" s="82">
        <v>0</v>
      </c>
      <c r="H212" s="82">
        <v>0</v>
      </c>
      <c r="I212" s="82">
        <v>0</v>
      </c>
    </row>
    <row r="213" spans="1:9" ht="15" customHeight="1" x14ac:dyDescent="0.25">
      <c r="A213" s="10"/>
      <c r="B213" s="9">
        <v>4511</v>
      </c>
      <c r="C213" s="10" t="s">
        <v>110</v>
      </c>
      <c r="D213" s="7">
        <v>0</v>
      </c>
      <c r="E213" s="7">
        <v>0</v>
      </c>
      <c r="F213" s="7">
        <v>0</v>
      </c>
      <c r="G213" s="82">
        <v>0</v>
      </c>
      <c r="H213" s="82">
        <v>0</v>
      </c>
      <c r="I213" s="82">
        <v>0</v>
      </c>
    </row>
    <row r="214" spans="1:9" ht="15" customHeight="1" x14ac:dyDescent="0.25">
      <c r="A214" s="8" t="s">
        <v>203</v>
      </c>
      <c r="B214" s="11">
        <v>45111</v>
      </c>
      <c r="C214" s="8" t="s">
        <v>110</v>
      </c>
      <c r="D214" s="44">
        <v>0</v>
      </c>
      <c r="E214" s="44">
        <v>0</v>
      </c>
      <c r="F214" s="44">
        <v>0</v>
      </c>
      <c r="G214" s="82">
        <v>0</v>
      </c>
      <c r="H214" s="82">
        <v>0</v>
      </c>
      <c r="I214" s="82">
        <v>0</v>
      </c>
    </row>
    <row r="215" spans="1:9" ht="15" customHeight="1" x14ac:dyDescent="0.25">
      <c r="A215" s="10"/>
      <c r="B215" s="9">
        <v>454</v>
      </c>
      <c r="C215" s="10" t="s">
        <v>112</v>
      </c>
      <c r="D215" s="7">
        <v>0</v>
      </c>
      <c r="E215" s="7">
        <v>0</v>
      </c>
      <c r="F215" s="7">
        <v>0</v>
      </c>
      <c r="G215" s="82">
        <v>0</v>
      </c>
      <c r="H215" s="82">
        <v>0</v>
      </c>
      <c r="I215" s="82">
        <v>0</v>
      </c>
    </row>
    <row r="216" spans="1:9" s="25" customFormat="1" ht="19.5" customHeight="1" x14ac:dyDescent="0.25">
      <c r="A216" s="10"/>
      <c r="B216" s="9">
        <v>4541</v>
      </c>
      <c r="C216" s="10" t="s">
        <v>112</v>
      </c>
      <c r="D216" s="7">
        <v>0</v>
      </c>
      <c r="E216" s="7">
        <v>0</v>
      </c>
      <c r="F216" s="7">
        <v>0</v>
      </c>
      <c r="G216" s="82">
        <v>0</v>
      </c>
      <c r="H216" s="82">
        <v>0</v>
      </c>
      <c r="I216" s="82">
        <v>0</v>
      </c>
    </row>
    <row r="217" spans="1:9" s="25" customFormat="1" x14ac:dyDescent="0.25">
      <c r="A217" s="8" t="s">
        <v>204</v>
      </c>
      <c r="B217" s="11">
        <v>45411</v>
      </c>
      <c r="C217" s="8" t="s">
        <v>112</v>
      </c>
      <c r="D217" s="44">
        <v>0</v>
      </c>
      <c r="E217" s="44">
        <v>0</v>
      </c>
      <c r="F217" s="44">
        <v>0</v>
      </c>
      <c r="G217" s="82">
        <v>0</v>
      </c>
      <c r="H217" s="82">
        <v>0</v>
      </c>
      <c r="I217" s="82">
        <v>0</v>
      </c>
    </row>
    <row r="218" spans="1:9" s="25" customFormat="1" x14ac:dyDescent="0.25">
      <c r="A218" s="8"/>
      <c r="B218" s="11"/>
      <c r="C218" s="8"/>
      <c r="D218" s="44"/>
      <c r="E218" s="44"/>
      <c r="F218" s="44"/>
      <c r="G218" s="82"/>
      <c r="H218" s="82"/>
      <c r="I218" s="82"/>
    </row>
    <row r="219" spans="1:9" s="25" customFormat="1" ht="1.5" customHeight="1" x14ac:dyDescent="0.25">
      <c r="A219" s="8"/>
      <c r="B219" s="11"/>
      <c r="C219" s="8"/>
      <c r="D219" s="44"/>
      <c r="E219" s="44"/>
      <c r="F219" s="44"/>
      <c r="G219" s="82" t="e">
        <f t="shared" si="20"/>
        <v>#DIV/0!</v>
      </c>
      <c r="H219" s="82" t="e">
        <f t="shared" si="21"/>
        <v>#DIV/0!</v>
      </c>
      <c r="I219" s="82" t="e">
        <f t="shared" si="22"/>
        <v>#DIV/0!</v>
      </c>
    </row>
    <row r="220" spans="1:9" ht="16.5" customHeight="1" x14ac:dyDescent="0.25">
      <c r="A220" s="126" t="s">
        <v>324</v>
      </c>
      <c r="B220" s="126"/>
      <c r="C220" s="126"/>
      <c r="D220" s="71"/>
      <c r="E220" s="71"/>
      <c r="F220" s="71"/>
      <c r="G220" s="82"/>
      <c r="H220" s="82"/>
      <c r="I220" s="82"/>
    </row>
    <row r="221" spans="1:9" ht="16.5" customHeight="1" x14ac:dyDescent="0.25">
      <c r="A221" s="124" t="s">
        <v>311</v>
      </c>
      <c r="B221" s="124"/>
      <c r="C221" s="124"/>
      <c r="D221" s="72"/>
      <c r="E221" s="72"/>
      <c r="F221" s="72"/>
      <c r="G221" s="82"/>
      <c r="H221" s="82"/>
      <c r="I221" s="82"/>
    </row>
    <row r="222" spans="1:9" ht="16.5" customHeight="1" x14ac:dyDescent="0.25">
      <c r="A222" s="125" t="s">
        <v>331</v>
      </c>
      <c r="B222" s="125"/>
      <c r="C222" s="125"/>
      <c r="D222" s="72"/>
      <c r="E222" s="72"/>
      <c r="F222" s="72"/>
      <c r="G222" s="82"/>
      <c r="H222" s="82"/>
      <c r="I222" s="82"/>
    </row>
    <row r="223" spans="1:9" s="25" customFormat="1" ht="17.25" customHeight="1" x14ac:dyDescent="0.25">
      <c r="A223" s="39" t="s">
        <v>5</v>
      </c>
      <c r="B223" s="40" t="s">
        <v>34</v>
      </c>
      <c r="C223" s="39" t="s">
        <v>33</v>
      </c>
      <c r="D223" s="41">
        <f t="shared" ref="D223:F224" si="23">D224</f>
        <v>50000</v>
      </c>
      <c r="E223" s="41">
        <f t="shared" si="23"/>
        <v>50000</v>
      </c>
      <c r="F223" s="41">
        <f t="shared" si="23"/>
        <v>50000</v>
      </c>
      <c r="G223" s="82">
        <f t="shared" si="20"/>
        <v>1</v>
      </c>
      <c r="H223" s="82">
        <f t="shared" si="21"/>
        <v>1</v>
      </c>
      <c r="I223" s="82">
        <f t="shared" si="22"/>
        <v>1</v>
      </c>
    </row>
    <row r="224" spans="1:9" s="25" customFormat="1" ht="12" customHeight="1" x14ac:dyDescent="0.25">
      <c r="A224" s="10"/>
      <c r="B224" s="9">
        <v>4</v>
      </c>
      <c r="C224" s="10" t="s">
        <v>101</v>
      </c>
      <c r="D224" s="7">
        <f t="shared" si="23"/>
        <v>50000</v>
      </c>
      <c r="E224" s="7">
        <f t="shared" si="23"/>
        <v>50000</v>
      </c>
      <c r="F224" s="7">
        <f t="shared" si="23"/>
        <v>50000</v>
      </c>
      <c r="G224" s="82">
        <f t="shared" si="20"/>
        <v>1</v>
      </c>
      <c r="H224" s="82">
        <f t="shared" si="21"/>
        <v>1</v>
      </c>
      <c r="I224" s="82">
        <f t="shared" si="22"/>
        <v>1</v>
      </c>
    </row>
    <row r="225" spans="1:9" s="25" customFormat="1" ht="12" customHeight="1" x14ac:dyDescent="0.25">
      <c r="A225" s="10"/>
      <c r="B225" s="9">
        <v>42</v>
      </c>
      <c r="C225" s="10" t="s">
        <v>102</v>
      </c>
      <c r="D225" s="7">
        <f>SUM(D226+D229+D232)</f>
        <v>50000</v>
      </c>
      <c r="E225" s="7">
        <f>SUM(E226+E229+E232)</f>
        <v>50000</v>
      </c>
      <c r="F225" s="7">
        <f>SUM(F226+F229+F232)</f>
        <v>50000</v>
      </c>
      <c r="G225" s="82">
        <f t="shared" si="20"/>
        <v>1</v>
      </c>
      <c r="H225" s="82">
        <f t="shared" si="21"/>
        <v>1</v>
      </c>
      <c r="I225" s="82">
        <f t="shared" si="22"/>
        <v>1</v>
      </c>
    </row>
    <row r="226" spans="1:9" s="25" customFormat="1" ht="15" customHeight="1" x14ac:dyDescent="0.25">
      <c r="A226" s="10"/>
      <c r="B226" s="9">
        <v>422</v>
      </c>
      <c r="C226" s="10" t="s">
        <v>114</v>
      </c>
      <c r="D226" s="7">
        <f t="shared" ref="D226:F227" si="24">D227</f>
        <v>48000</v>
      </c>
      <c r="E226" s="7">
        <f t="shared" si="24"/>
        <v>48000</v>
      </c>
      <c r="F226" s="7">
        <f t="shared" si="24"/>
        <v>48000</v>
      </c>
      <c r="G226" s="82">
        <f t="shared" si="20"/>
        <v>1</v>
      </c>
      <c r="H226" s="82">
        <f t="shared" si="21"/>
        <v>1</v>
      </c>
      <c r="I226" s="82">
        <f t="shared" si="22"/>
        <v>1</v>
      </c>
    </row>
    <row r="227" spans="1:9" s="42" customFormat="1" x14ac:dyDescent="0.25">
      <c r="A227" s="10"/>
      <c r="B227" s="9">
        <v>4227</v>
      </c>
      <c r="C227" s="10" t="s">
        <v>115</v>
      </c>
      <c r="D227" s="7">
        <f t="shared" si="24"/>
        <v>48000</v>
      </c>
      <c r="E227" s="7">
        <f t="shared" si="24"/>
        <v>48000</v>
      </c>
      <c r="F227" s="7">
        <f t="shared" si="24"/>
        <v>48000</v>
      </c>
      <c r="G227" s="82">
        <f t="shared" si="20"/>
        <v>1</v>
      </c>
      <c r="H227" s="82">
        <f t="shared" si="21"/>
        <v>1</v>
      </c>
      <c r="I227" s="82">
        <f t="shared" si="22"/>
        <v>1</v>
      </c>
    </row>
    <row r="228" spans="1:9" s="25" customFormat="1" x14ac:dyDescent="0.25">
      <c r="A228" s="8" t="s">
        <v>205</v>
      </c>
      <c r="B228" s="11">
        <v>42273</v>
      </c>
      <c r="C228" s="8" t="s">
        <v>116</v>
      </c>
      <c r="D228" s="44">
        <v>48000</v>
      </c>
      <c r="E228" s="44">
        <v>48000</v>
      </c>
      <c r="F228" s="44">
        <v>48000</v>
      </c>
      <c r="G228" s="82">
        <f t="shared" si="20"/>
        <v>1</v>
      </c>
      <c r="H228" s="82">
        <f t="shared" si="21"/>
        <v>1</v>
      </c>
      <c r="I228" s="82">
        <f t="shared" si="22"/>
        <v>1</v>
      </c>
    </row>
    <row r="229" spans="1:9" s="42" customFormat="1" x14ac:dyDescent="0.25">
      <c r="A229" s="10"/>
      <c r="B229" s="9">
        <v>424</v>
      </c>
      <c r="C229" s="10" t="s">
        <v>117</v>
      </c>
      <c r="D229" s="7">
        <f t="shared" ref="D229:F230" si="25">D230</f>
        <v>2000</v>
      </c>
      <c r="E229" s="7">
        <f t="shared" si="25"/>
        <v>2000</v>
      </c>
      <c r="F229" s="7">
        <f t="shared" si="25"/>
        <v>2000</v>
      </c>
      <c r="G229" s="82">
        <f t="shared" si="20"/>
        <v>1</v>
      </c>
      <c r="H229" s="82">
        <f t="shared" si="21"/>
        <v>1</v>
      </c>
      <c r="I229" s="82">
        <f t="shared" si="22"/>
        <v>1</v>
      </c>
    </row>
    <row r="230" spans="1:9" ht="12" customHeight="1" x14ac:dyDescent="0.25">
      <c r="A230" s="10"/>
      <c r="B230" s="9">
        <v>4241</v>
      </c>
      <c r="C230" s="10" t="s">
        <v>118</v>
      </c>
      <c r="D230" s="7">
        <f t="shared" si="25"/>
        <v>2000</v>
      </c>
      <c r="E230" s="7">
        <f t="shared" si="25"/>
        <v>2000</v>
      </c>
      <c r="F230" s="7">
        <f t="shared" si="25"/>
        <v>2000</v>
      </c>
      <c r="G230" s="82">
        <f t="shared" si="20"/>
        <v>1</v>
      </c>
      <c r="H230" s="82">
        <f t="shared" si="21"/>
        <v>1</v>
      </c>
      <c r="I230" s="82">
        <f t="shared" si="22"/>
        <v>1</v>
      </c>
    </row>
    <row r="231" spans="1:9" ht="12" customHeight="1" x14ac:dyDescent="0.25">
      <c r="A231" s="8" t="s">
        <v>206</v>
      </c>
      <c r="B231" s="11">
        <v>42411</v>
      </c>
      <c r="C231" s="8" t="s">
        <v>119</v>
      </c>
      <c r="D231" s="44">
        <v>2000</v>
      </c>
      <c r="E231" s="44">
        <v>2000</v>
      </c>
      <c r="F231" s="44">
        <v>2000</v>
      </c>
      <c r="G231" s="82">
        <f t="shared" si="20"/>
        <v>1</v>
      </c>
      <c r="H231" s="82">
        <f t="shared" si="21"/>
        <v>1</v>
      </c>
      <c r="I231" s="82">
        <f t="shared" si="22"/>
        <v>1</v>
      </c>
    </row>
    <row r="232" spans="1:9" x14ac:dyDescent="0.25">
      <c r="A232" s="10"/>
      <c r="B232" s="9">
        <v>426</v>
      </c>
      <c r="C232" s="10" t="s">
        <v>120</v>
      </c>
      <c r="D232" s="7">
        <v>0</v>
      </c>
      <c r="E232" s="7">
        <v>0</v>
      </c>
      <c r="F232" s="7">
        <v>0</v>
      </c>
      <c r="G232" s="82">
        <v>0</v>
      </c>
      <c r="H232" s="82">
        <v>0</v>
      </c>
      <c r="I232" s="82">
        <v>0</v>
      </c>
    </row>
    <row r="233" spans="1:9" ht="12" customHeight="1" x14ac:dyDescent="0.25">
      <c r="A233" s="10"/>
      <c r="B233" s="9">
        <v>4262</v>
      </c>
      <c r="C233" s="10" t="s">
        <v>121</v>
      </c>
      <c r="D233" s="7">
        <f>D234</f>
        <v>0</v>
      </c>
      <c r="E233" s="7">
        <f>E234</f>
        <v>0</v>
      </c>
      <c r="F233" s="7">
        <f>F234</f>
        <v>0</v>
      </c>
      <c r="G233" s="82">
        <v>0</v>
      </c>
      <c r="H233" s="82">
        <v>0</v>
      </c>
      <c r="I233" s="82">
        <v>0</v>
      </c>
    </row>
    <row r="234" spans="1:9" s="25" customFormat="1" x14ac:dyDescent="0.25">
      <c r="A234" s="8" t="s">
        <v>207</v>
      </c>
      <c r="B234" s="11">
        <v>42621</v>
      </c>
      <c r="C234" s="8" t="s">
        <v>121</v>
      </c>
      <c r="D234" s="44">
        <v>0</v>
      </c>
      <c r="E234" s="44">
        <v>0</v>
      </c>
      <c r="F234" s="44">
        <v>0</v>
      </c>
      <c r="G234" s="82">
        <v>0</v>
      </c>
      <c r="H234" s="82">
        <v>0</v>
      </c>
      <c r="I234" s="82">
        <v>0</v>
      </c>
    </row>
    <row r="235" spans="1:9" s="25" customFormat="1" x14ac:dyDescent="0.25">
      <c r="A235" s="8"/>
      <c r="B235" s="11"/>
      <c r="C235" s="8"/>
      <c r="D235" s="44"/>
      <c r="E235" s="44"/>
      <c r="F235" s="44"/>
      <c r="G235" s="82"/>
      <c r="H235" s="82"/>
      <c r="I235" s="82"/>
    </row>
    <row r="236" spans="1:9" ht="16.5" customHeight="1" x14ac:dyDescent="0.25">
      <c r="A236" s="126" t="s">
        <v>324</v>
      </c>
      <c r="B236" s="126"/>
      <c r="C236" s="126"/>
      <c r="D236" s="71"/>
      <c r="E236" s="71"/>
      <c r="F236" s="71"/>
      <c r="G236" s="82"/>
      <c r="H236" s="82"/>
      <c r="I236" s="82"/>
    </row>
    <row r="237" spans="1:9" ht="16.5" customHeight="1" x14ac:dyDescent="0.25">
      <c r="A237" s="124" t="s">
        <v>312</v>
      </c>
      <c r="B237" s="124"/>
      <c r="C237" s="124"/>
      <c r="D237" s="73"/>
      <c r="E237" s="73"/>
      <c r="F237" s="73"/>
      <c r="G237" s="82"/>
      <c r="H237" s="82"/>
      <c r="I237" s="82"/>
    </row>
    <row r="238" spans="1:9" s="25" customFormat="1" x14ac:dyDescent="0.25">
      <c r="A238" s="39" t="s">
        <v>5</v>
      </c>
      <c r="B238" s="40"/>
      <c r="C238" s="39" t="s">
        <v>334</v>
      </c>
      <c r="D238" s="41">
        <f>D239+D241+D243+D246</f>
        <v>377000</v>
      </c>
      <c r="E238" s="41">
        <f>E239+E241+E243+E246</f>
        <v>396000</v>
      </c>
      <c r="F238" s="41">
        <f>F239+F241+F243+F246</f>
        <v>398000</v>
      </c>
      <c r="G238" s="82">
        <f>E238/D238</f>
        <v>1.0503978779840848</v>
      </c>
      <c r="H238" s="82">
        <f>F238/E238</f>
        <v>1.005050505050505</v>
      </c>
      <c r="I238" s="82">
        <f>F238/D238</f>
        <v>1.0557029177718833</v>
      </c>
    </row>
    <row r="239" spans="1:9" ht="17.25" customHeight="1" x14ac:dyDescent="0.25">
      <c r="A239" s="125" t="s">
        <v>333</v>
      </c>
      <c r="B239" s="125"/>
      <c r="C239" s="125"/>
      <c r="D239" s="73">
        <f>D240</f>
        <v>5000</v>
      </c>
      <c r="E239" s="73">
        <f>E240</f>
        <v>6400</v>
      </c>
      <c r="F239" s="73">
        <f>F240</f>
        <v>8400</v>
      </c>
      <c r="G239" s="82">
        <f t="shared" si="20"/>
        <v>1.28</v>
      </c>
      <c r="H239" s="82">
        <f t="shared" si="21"/>
        <v>1.3125</v>
      </c>
      <c r="I239" s="82">
        <f t="shared" si="22"/>
        <v>1.68</v>
      </c>
    </row>
    <row r="240" spans="1:9" s="51" customFormat="1" x14ac:dyDescent="0.25">
      <c r="A240" s="48" t="s">
        <v>335</v>
      </c>
      <c r="B240" s="49">
        <v>32119</v>
      </c>
      <c r="C240" s="48" t="s">
        <v>340</v>
      </c>
      <c r="D240" s="50">
        <v>5000</v>
      </c>
      <c r="E240" s="50">
        <v>6400</v>
      </c>
      <c r="F240" s="50">
        <v>8400</v>
      </c>
      <c r="G240" s="82">
        <f t="shared" si="20"/>
        <v>1.28</v>
      </c>
      <c r="H240" s="82">
        <f t="shared" si="21"/>
        <v>1.3125</v>
      </c>
      <c r="I240" s="82">
        <f t="shared" si="22"/>
        <v>1.68</v>
      </c>
    </row>
    <row r="241" spans="1:9" ht="16.5" customHeight="1" x14ac:dyDescent="0.25">
      <c r="A241" s="125" t="s">
        <v>363</v>
      </c>
      <c r="B241" s="125"/>
      <c r="C241" s="125"/>
      <c r="D241" s="73">
        <f>D242</f>
        <v>9600</v>
      </c>
      <c r="E241" s="73">
        <f>E242</f>
        <v>9600</v>
      </c>
      <c r="F241" s="73">
        <f>F242</f>
        <v>9600</v>
      </c>
      <c r="G241" s="82">
        <f t="shared" si="20"/>
        <v>1</v>
      </c>
      <c r="H241" s="82">
        <f t="shared" si="21"/>
        <v>1</v>
      </c>
      <c r="I241" s="82">
        <f t="shared" si="22"/>
        <v>1</v>
      </c>
    </row>
    <row r="242" spans="1:9" s="51" customFormat="1" x14ac:dyDescent="0.25">
      <c r="A242" s="48" t="s">
        <v>336</v>
      </c>
      <c r="B242" s="49">
        <v>32329</v>
      </c>
      <c r="C242" s="48" t="s">
        <v>341</v>
      </c>
      <c r="D242" s="50">
        <v>9600</v>
      </c>
      <c r="E242" s="50">
        <v>9600</v>
      </c>
      <c r="F242" s="50">
        <v>9600</v>
      </c>
      <c r="G242" s="82">
        <f t="shared" si="20"/>
        <v>1</v>
      </c>
      <c r="H242" s="82">
        <f t="shared" si="21"/>
        <v>1</v>
      </c>
      <c r="I242" s="82">
        <f t="shared" si="22"/>
        <v>1</v>
      </c>
    </row>
    <row r="243" spans="1:9" ht="16.5" customHeight="1" x14ac:dyDescent="0.25">
      <c r="A243" s="125" t="s">
        <v>339</v>
      </c>
      <c r="B243" s="125"/>
      <c r="C243" s="125"/>
      <c r="D243" s="73">
        <f>D244+D245</f>
        <v>17400</v>
      </c>
      <c r="E243" s="73">
        <f>E244+E245</f>
        <v>35000</v>
      </c>
      <c r="F243" s="73">
        <f>F244+F245</f>
        <v>35000</v>
      </c>
      <c r="G243" s="82">
        <f t="shared" ref="G243:G300" si="26">E243/D243</f>
        <v>2.0114942528735633</v>
      </c>
      <c r="H243" s="82">
        <f t="shared" ref="H243:H300" si="27">F243/E243</f>
        <v>1</v>
      </c>
      <c r="I243" s="82">
        <f t="shared" ref="I243:I300" si="28">F243/D243</f>
        <v>2.0114942528735633</v>
      </c>
    </row>
    <row r="244" spans="1:9" s="51" customFormat="1" x14ac:dyDescent="0.25">
      <c r="A244" s="48" t="s">
        <v>337</v>
      </c>
      <c r="B244" s="49">
        <v>31219</v>
      </c>
      <c r="C244" s="48" t="s">
        <v>342</v>
      </c>
      <c r="D244" s="50">
        <v>15400</v>
      </c>
      <c r="E244" s="50">
        <v>30000</v>
      </c>
      <c r="F244" s="50">
        <v>30000</v>
      </c>
      <c r="G244" s="82">
        <f t="shared" si="26"/>
        <v>1.948051948051948</v>
      </c>
      <c r="H244" s="82">
        <f t="shared" si="27"/>
        <v>1</v>
      </c>
      <c r="I244" s="82">
        <f t="shared" si="28"/>
        <v>1.948051948051948</v>
      </c>
    </row>
    <row r="245" spans="1:9" s="51" customFormat="1" x14ac:dyDescent="0.25">
      <c r="A245" s="48" t="s">
        <v>338</v>
      </c>
      <c r="B245" s="49">
        <v>31219</v>
      </c>
      <c r="C245" s="48" t="s">
        <v>342</v>
      </c>
      <c r="D245" s="50">
        <v>2000</v>
      </c>
      <c r="E245" s="50">
        <v>5000</v>
      </c>
      <c r="F245" s="50">
        <v>5000</v>
      </c>
      <c r="G245" s="82">
        <f t="shared" si="26"/>
        <v>2.5</v>
      </c>
      <c r="H245" s="82">
        <f t="shared" si="27"/>
        <v>1</v>
      </c>
      <c r="I245" s="82">
        <f t="shared" si="28"/>
        <v>2.5</v>
      </c>
    </row>
    <row r="246" spans="1:9" s="25" customFormat="1" ht="27" customHeight="1" x14ac:dyDescent="0.25">
      <c r="A246" s="125" t="s">
        <v>364</v>
      </c>
      <c r="B246" s="125"/>
      <c r="C246" s="125"/>
      <c r="D246" s="71">
        <f>SUM(D247:D249)</f>
        <v>345000</v>
      </c>
      <c r="E246" s="71">
        <f>SUM(E247:E249)</f>
        <v>345000</v>
      </c>
      <c r="F246" s="71">
        <f>SUM(F247:F249)</f>
        <v>345000</v>
      </c>
      <c r="G246" s="82">
        <f t="shared" si="26"/>
        <v>1</v>
      </c>
      <c r="H246" s="82">
        <f t="shared" si="27"/>
        <v>1</v>
      </c>
      <c r="I246" s="82">
        <f t="shared" si="28"/>
        <v>1</v>
      </c>
    </row>
    <row r="247" spans="1:9" s="25" customFormat="1" x14ac:dyDescent="0.25">
      <c r="A247" s="2"/>
      <c r="B247" s="1">
        <v>32359</v>
      </c>
      <c r="C247" s="2" t="s">
        <v>70</v>
      </c>
      <c r="D247" s="3">
        <v>0</v>
      </c>
      <c r="E247" s="3">
        <v>0</v>
      </c>
      <c r="F247" s="3">
        <v>0</v>
      </c>
      <c r="G247" s="82">
        <v>0</v>
      </c>
      <c r="H247" s="82">
        <v>0</v>
      </c>
      <c r="I247" s="82">
        <v>0</v>
      </c>
    </row>
    <row r="248" spans="1:9" s="42" customFormat="1" x14ac:dyDescent="0.25">
      <c r="A248" s="2"/>
      <c r="B248" s="1">
        <v>32321</v>
      </c>
      <c r="C248" s="2" t="s">
        <v>65</v>
      </c>
      <c r="D248" s="3">
        <v>245000</v>
      </c>
      <c r="E248" s="3">
        <v>245000</v>
      </c>
      <c r="F248" s="3">
        <v>245000</v>
      </c>
      <c r="G248" s="82">
        <f t="shared" si="26"/>
        <v>1</v>
      </c>
      <c r="H248" s="82">
        <f t="shared" si="27"/>
        <v>1</v>
      </c>
      <c r="I248" s="82">
        <f t="shared" si="28"/>
        <v>1</v>
      </c>
    </row>
    <row r="249" spans="1:9" s="42" customFormat="1" x14ac:dyDescent="0.25">
      <c r="A249" s="4"/>
      <c r="B249" s="5">
        <v>422</v>
      </c>
      <c r="C249" s="4" t="s">
        <v>114</v>
      </c>
      <c r="D249" s="6">
        <v>100000</v>
      </c>
      <c r="E249" s="6">
        <v>100000</v>
      </c>
      <c r="F249" s="6">
        <v>100000</v>
      </c>
      <c r="G249" s="82">
        <f t="shared" si="26"/>
        <v>1</v>
      </c>
      <c r="H249" s="82">
        <f t="shared" si="27"/>
        <v>1</v>
      </c>
      <c r="I249" s="82">
        <f t="shared" si="28"/>
        <v>1</v>
      </c>
    </row>
    <row r="250" spans="1:9" s="42" customFormat="1" x14ac:dyDescent="0.25">
      <c r="A250" s="8"/>
      <c r="B250" s="11"/>
      <c r="C250" s="8"/>
      <c r="D250" s="44"/>
      <c r="E250" s="44"/>
      <c r="F250" s="44"/>
      <c r="G250" s="82"/>
      <c r="H250" s="82"/>
      <c r="I250" s="82"/>
    </row>
    <row r="251" spans="1:9" ht="16.5" customHeight="1" x14ac:dyDescent="0.25">
      <c r="A251" s="126" t="s">
        <v>324</v>
      </c>
      <c r="B251" s="126"/>
      <c r="C251" s="126"/>
      <c r="D251" s="71"/>
      <c r="E251" s="71"/>
      <c r="F251" s="71"/>
      <c r="G251" s="82"/>
      <c r="H251" s="82"/>
      <c r="I251" s="82"/>
    </row>
    <row r="252" spans="1:9" ht="16.5" customHeight="1" x14ac:dyDescent="0.25">
      <c r="A252" s="124" t="s">
        <v>311</v>
      </c>
      <c r="B252" s="124"/>
      <c r="C252" s="124"/>
      <c r="D252" s="72"/>
      <c r="E252" s="72"/>
      <c r="F252" s="72"/>
      <c r="G252" s="82"/>
      <c r="H252" s="82"/>
      <c r="I252" s="82"/>
    </row>
    <row r="253" spans="1:9" s="25" customFormat="1" x14ac:dyDescent="0.25">
      <c r="A253" s="127" t="s">
        <v>332</v>
      </c>
      <c r="B253" s="127"/>
      <c r="C253" s="127"/>
      <c r="D253" s="71"/>
      <c r="E253" s="71"/>
      <c r="F253" s="71"/>
      <c r="G253" s="82"/>
      <c r="H253" s="82"/>
      <c r="I253" s="82"/>
    </row>
    <row r="254" spans="1:9" s="42" customFormat="1" x14ac:dyDescent="0.25">
      <c r="A254" s="39" t="s">
        <v>5</v>
      </c>
      <c r="B254" s="40" t="s">
        <v>156</v>
      </c>
      <c r="C254" s="39" t="s">
        <v>6</v>
      </c>
      <c r="D254" s="41">
        <f>D255+D272+D277</f>
        <v>18000</v>
      </c>
      <c r="E254" s="41">
        <f>E255+E272+E277</f>
        <v>14000</v>
      </c>
      <c r="F254" s="41">
        <f>F255+F272+F277</f>
        <v>10000</v>
      </c>
      <c r="G254" s="82">
        <f t="shared" si="26"/>
        <v>0.77777777777777779</v>
      </c>
      <c r="H254" s="82">
        <f t="shared" si="27"/>
        <v>0.7142857142857143</v>
      </c>
      <c r="I254" s="82">
        <f t="shared" si="28"/>
        <v>0.55555555555555558</v>
      </c>
    </row>
    <row r="255" spans="1:9" s="25" customFormat="1" x14ac:dyDescent="0.25">
      <c r="A255" s="10"/>
      <c r="B255" s="9">
        <v>3</v>
      </c>
      <c r="C255" s="10" t="s">
        <v>35</v>
      </c>
      <c r="D255" s="7">
        <f>D256</f>
        <v>12000</v>
      </c>
      <c r="E255" s="7">
        <f>E256</f>
        <v>10000</v>
      </c>
      <c r="F255" s="7">
        <f>F256</f>
        <v>7000</v>
      </c>
      <c r="G255" s="82">
        <f t="shared" si="26"/>
        <v>0.83333333333333337</v>
      </c>
      <c r="H255" s="82">
        <f t="shared" si="27"/>
        <v>0.7</v>
      </c>
      <c r="I255" s="82">
        <f t="shared" si="28"/>
        <v>0.58333333333333337</v>
      </c>
    </row>
    <row r="256" spans="1:9" s="25" customFormat="1" x14ac:dyDescent="0.25">
      <c r="A256" s="10"/>
      <c r="B256" s="9">
        <v>32</v>
      </c>
      <c r="C256" s="10" t="s">
        <v>36</v>
      </c>
      <c r="D256" s="7">
        <f>D257+D266+D269</f>
        <v>12000</v>
      </c>
      <c r="E256" s="7">
        <f>E257+E266+E269</f>
        <v>10000</v>
      </c>
      <c r="F256" s="7">
        <f>F257+F266+F269</f>
        <v>7000</v>
      </c>
      <c r="G256" s="82">
        <f t="shared" si="26"/>
        <v>0.83333333333333337</v>
      </c>
      <c r="H256" s="82">
        <f t="shared" si="27"/>
        <v>0.7</v>
      </c>
      <c r="I256" s="82">
        <f t="shared" si="28"/>
        <v>0.58333333333333337</v>
      </c>
    </row>
    <row r="257" spans="1:9" s="25" customFormat="1" x14ac:dyDescent="0.25">
      <c r="A257" s="10"/>
      <c r="B257" s="9">
        <v>322</v>
      </c>
      <c r="C257" s="10" t="s">
        <v>43</v>
      </c>
      <c r="D257" s="7">
        <f>D262+D264+D260+D258</f>
        <v>9500</v>
      </c>
      <c r="E257" s="7">
        <f>E262+E264+E260+E258</f>
        <v>9000</v>
      </c>
      <c r="F257" s="7">
        <f>F262+F264+F260+F258</f>
        <v>6000</v>
      </c>
      <c r="G257" s="82">
        <f t="shared" si="26"/>
        <v>0.94736842105263153</v>
      </c>
      <c r="H257" s="82">
        <f t="shared" si="27"/>
        <v>0.66666666666666663</v>
      </c>
      <c r="I257" s="82">
        <f t="shared" si="28"/>
        <v>0.63157894736842102</v>
      </c>
    </row>
    <row r="258" spans="1:9" s="25" customFormat="1" x14ac:dyDescent="0.25">
      <c r="A258" s="48"/>
      <c r="B258" s="9">
        <v>3221</v>
      </c>
      <c r="C258" s="10" t="s">
        <v>44</v>
      </c>
      <c r="D258" s="7">
        <f>D259</f>
        <v>3000</v>
      </c>
      <c r="E258" s="7">
        <f>E259</f>
        <v>3000</v>
      </c>
      <c r="F258" s="7">
        <f>F259</f>
        <v>2000</v>
      </c>
      <c r="G258" s="82">
        <f t="shared" si="26"/>
        <v>1</v>
      </c>
      <c r="H258" s="82">
        <f t="shared" si="27"/>
        <v>0.66666666666666663</v>
      </c>
      <c r="I258" s="82">
        <f t="shared" si="28"/>
        <v>0.66666666666666663</v>
      </c>
    </row>
    <row r="259" spans="1:9" s="25" customFormat="1" x14ac:dyDescent="0.25">
      <c r="A259" s="150" t="s">
        <v>400</v>
      </c>
      <c r="B259" s="11">
        <v>322110</v>
      </c>
      <c r="C259" s="8" t="s">
        <v>45</v>
      </c>
      <c r="D259" s="44">
        <v>3000</v>
      </c>
      <c r="E259" s="44">
        <v>3000</v>
      </c>
      <c r="F259" s="44">
        <v>2000</v>
      </c>
      <c r="G259" s="82">
        <f t="shared" si="26"/>
        <v>1</v>
      </c>
      <c r="H259" s="82">
        <f t="shared" si="27"/>
        <v>0.66666666666666663</v>
      </c>
      <c r="I259" s="82">
        <f t="shared" si="28"/>
        <v>0.66666666666666663</v>
      </c>
    </row>
    <row r="260" spans="1:9" s="25" customFormat="1" x14ac:dyDescent="0.25">
      <c r="A260" s="150"/>
      <c r="B260" s="9">
        <v>3222</v>
      </c>
      <c r="C260" s="10" t="s">
        <v>47</v>
      </c>
      <c r="D260" s="7">
        <f>D261</f>
        <v>3000</v>
      </c>
      <c r="E260" s="7">
        <f>E261</f>
        <v>3000</v>
      </c>
      <c r="F260" s="7">
        <f>F261</f>
        <v>1000</v>
      </c>
      <c r="G260" s="82">
        <f t="shared" si="26"/>
        <v>1</v>
      </c>
      <c r="H260" s="82">
        <f t="shared" si="27"/>
        <v>0.33333333333333331</v>
      </c>
      <c r="I260" s="82">
        <f t="shared" si="28"/>
        <v>0.33333333333333331</v>
      </c>
    </row>
    <row r="261" spans="1:9" s="25" customFormat="1" x14ac:dyDescent="0.25">
      <c r="A261" s="150" t="s">
        <v>401</v>
      </c>
      <c r="B261" s="11">
        <v>32222</v>
      </c>
      <c r="C261" s="8" t="s">
        <v>293</v>
      </c>
      <c r="D261" s="44">
        <v>3000</v>
      </c>
      <c r="E261" s="44">
        <v>3000</v>
      </c>
      <c r="F261" s="44">
        <v>1000</v>
      </c>
      <c r="G261" s="82">
        <f t="shared" si="26"/>
        <v>1</v>
      </c>
      <c r="H261" s="82">
        <f t="shared" si="27"/>
        <v>0.33333333333333331</v>
      </c>
      <c r="I261" s="82">
        <f t="shared" si="28"/>
        <v>0.33333333333333331</v>
      </c>
    </row>
    <row r="262" spans="1:9" s="25" customFormat="1" x14ac:dyDescent="0.25">
      <c r="A262" s="48"/>
      <c r="B262" s="9">
        <v>3224</v>
      </c>
      <c r="C262" s="10" t="s">
        <v>208</v>
      </c>
      <c r="D262" s="7">
        <f>D263</f>
        <v>1500</v>
      </c>
      <c r="E262" s="7">
        <f>E263</f>
        <v>1500</v>
      </c>
      <c r="F262" s="7">
        <f>F263</f>
        <v>1500</v>
      </c>
      <c r="G262" s="82">
        <f t="shared" si="26"/>
        <v>1</v>
      </c>
      <c r="H262" s="82">
        <f t="shared" si="27"/>
        <v>1</v>
      </c>
      <c r="I262" s="82">
        <f t="shared" si="28"/>
        <v>1</v>
      </c>
    </row>
    <row r="263" spans="1:9" s="25" customFormat="1" ht="30" x14ac:dyDescent="0.25">
      <c r="A263" s="150" t="s">
        <v>210</v>
      </c>
      <c r="B263" s="11">
        <v>32244</v>
      </c>
      <c r="C263" s="8" t="s">
        <v>209</v>
      </c>
      <c r="D263" s="44">
        <v>1500</v>
      </c>
      <c r="E263" s="44">
        <v>1500</v>
      </c>
      <c r="F263" s="44">
        <v>1500</v>
      </c>
      <c r="G263" s="82">
        <f t="shared" si="26"/>
        <v>1</v>
      </c>
      <c r="H263" s="82">
        <f t="shared" si="27"/>
        <v>1</v>
      </c>
      <c r="I263" s="82">
        <f t="shared" si="28"/>
        <v>1</v>
      </c>
    </row>
    <row r="264" spans="1:9" s="25" customFormat="1" x14ac:dyDescent="0.25">
      <c r="A264" s="150"/>
      <c r="B264" s="9">
        <v>3225</v>
      </c>
      <c r="C264" s="10" t="s">
        <v>56</v>
      </c>
      <c r="D264" s="7">
        <f>D265</f>
        <v>2000</v>
      </c>
      <c r="E264" s="7">
        <f>E265</f>
        <v>1500</v>
      </c>
      <c r="F264" s="7">
        <f>F265</f>
        <v>1500</v>
      </c>
      <c r="G264" s="82">
        <f t="shared" si="26"/>
        <v>0.75</v>
      </c>
      <c r="H264" s="82">
        <f t="shared" si="27"/>
        <v>1</v>
      </c>
      <c r="I264" s="82">
        <f t="shared" si="28"/>
        <v>0.75</v>
      </c>
    </row>
    <row r="265" spans="1:9" s="25" customFormat="1" x14ac:dyDescent="0.25">
      <c r="A265" s="150" t="s">
        <v>211</v>
      </c>
      <c r="B265" s="11">
        <v>32251</v>
      </c>
      <c r="C265" s="8" t="s">
        <v>57</v>
      </c>
      <c r="D265" s="44">
        <v>2000</v>
      </c>
      <c r="E265" s="44">
        <v>1500</v>
      </c>
      <c r="F265" s="44">
        <v>1500</v>
      </c>
      <c r="G265" s="82">
        <f t="shared" si="26"/>
        <v>0.75</v>
      </c>
      <c r="H265" s="82">
        <f t="shared" si="27"/>
        <v>1</v>
      </c>
      <c r="I265" s="82">
        <f t="shared" si="28"/>
        <v>0.75</v>
      </c>
    </row>
    <row r="266" spans="1:9" s="25" customFormat="1" x14ac:dyDescent="0.25">
      <c r="A266" s="150"/>
      <c r="B266" s="9">
        <v>323</v>
      </c>
      <c r="C266" s="10" t="s">
        <v>60</v>
      </c>
      <c r="D266" s="7">
        <f t="shared" ref="D266:F267" si="29">D267</f>
        <v>500</v>
      </c>
      <c r="E266" s="7">
        <f t="shared" si="29"/>
        <v>500</v>
      </c>
      <c r="F266" s="7">
        <f t="shared" si="29"/>
        <v>500</v>
      </c>
      <c r="G266" s="82">
        <f t="shared" si="26"/>
        <v>1</v>
      </c>
      <c r="H266" s="82">
        <f t="shared" si="27"/>
        <v>1</v>
      </c>
      <c r="I266" s="82">
        <f t="shared" si="28"/>
        <v>1</v>
      </c>
    </row>
    <row r="267" spans="1:9" s="25" customFormat="1" x14ac:dyDescent="0.25">
      <c r="A267" s="150"/>
      <c r="B267" s="9">
        <v>3231</v>
      </c>
      <c r="C267" s="10" t="s">
        <v>61</v>
      </c>
      <c r="D267" s="7">
        <f t="shared" si="29"/>
        <v>500</v>
      </c>
      <c r="E267" s="7">
        <f t="shared" si="29"/>
        <v>500</v>
      </c>
      <c r="F267" s="7">
        <f t="shared" si="29"/>
        <v>500</v>
      </c>
      <c r="G267" s="82">
        <f t="shared" si="26"/>
        <v>1</v>
      </c>
      <c r="H267" s="82">
        <f t="shared" si="27"/>
        <v>1</v>
      </c>
      <c r="I267" s="82">
        <f t="shared" si="28"/>
        <v>1</v>
      </c>
    </row>
    <row r="268" spans="1:9" s="25" customFormat="1" x14ac:dyDescent="0.25">
      <c r="A268" s="150" t="s">
        <v>402</v>
      </c>
      <c r="B268" s="11">
        <v>32319</v>
      </c>
      <c r="C268" s="8" t="s">
        <v>64</v>
      </c>
      <c r="D268" s="44">
        <v>500</v>
      </c>
      <c r="E268" s="44">
        <v>500</v>
      </c>
      <c r="F268" s="44">
        <v>500</v>
      </c>
      <c r="G268" s="82">
        <f t="shared" si="26"/>
        <v>1</v>
      </c>
      <c r="H268" s="82">
        <f t="shared" si="27"/>
        <v>1</v>
      </c>
      <c r="I268" s="82">
        <f t="shared" si="28"/>
        <v>1</v>
      </c>
    </row>
    <row r="269" spans="1:9" s="25" customFormat="1" x14ac:dyDescent="0.25">
      <c r="A269" s="10"/>
      <c r="B269" s="9">
        <v>329</v>
      </c>
      <c r="C269" s="10" t="s">
        <v>85</v>
      </c>
      <c r="D269" s="7">
        <f t="shared" ref="D269:F270" si="30">D270</f>
        <v>2000</v>
      </c>
      <c r="E269" s="7">
        <f t="shared" si="30"/>
        <v>500</v>
      </c>
      <c r="F269" s="7">
        <f t="shared" si="30"/>
        <v>500</v>
      </c>
      <c r="G269" s="82">
        <f t="shared" si="26"/>
        <v>0.25</v>
      </c>
      <c r="H269" s="82">
        <f t="shared" si="27"/>
        <v>1</v>
      </c>
      <c r="I269" s="82">
        <f t="shared" si="28"/>
        <v>0.25</v>
      </c>
    </row>
    <row r="270" spans="1:9" s="42" customFormat="1" x14ac:dyDescent="0.25">
      <c r="A270" s="10"/>
      <c r="B270" s="9">
        <v>3299</v>
      </c>
      <c r="C270" s="10" t="s">
        <v>85</v>
      </c>
      <c r="D270" s="7">
        <f t="shared" si="30"/>
        <v>2000</v>
      </c>
      <c r="E270" s="7">
        <f t="shared" si="30"/>
        <v>500</v>
      </c>
      <c r="F270" s="7">
        <f t="shared" si="30"/>
        <v>500</v>
      </c>
      <c r="G270" s="82">
        <f t="shared" si="26"/>
        <v>0.25</v>
      </c>
      <c r="H270" s="82">
        <f t="shared" si="27"/>
        <v>1</v>
      </c>
      <c r="I270" s="82">
        <f t="shared" si="28"/>
        <v>0.25</v>
      </c>
    </row>
    <row r="271" spans="1:9" x14ac:dyDescent="0.25">
      <c r="A271" s="8" t="s">
        <v>212</v>
      </c>
      <c r="B271" s="11">
        <v>32999</v>
      </c>
      <c r="C271" s="8" t="s">
        <v>85</v>
      </c>
      <c r="D271" s="44">
        <v>2000</v>
      </c>
      <c r="E271" s="44">
        <v>500</v>
      </c>
      <c r="F271" s="44">
        <v>500</v>
      </c>
      <c r="G271" s="82">
        <f t="shared" si="26"/>
        <v>0.25</v>
      </c>
      <c r="H271" s="82">
        <f t="shared" si="27"/>
        <v>1</v>
      </c>
      <c r="I271" s="82">
        <f t="shared" si="28"/>
        <v>0.25</v>
      </c>
    </row>
    <row r="272" spans="1:9" s="25" customFormat="1" x14ac:dyDescent="0.25">
      <c r="A272" s="10"/>
      <c r="B272" s="9">
        <v>4</v>
      </c>
      <c r="C272" s="10" t="s">
        <v>101</v>
      </c>
      <c r="D272" s="7">
        <f t="shared" ref="D272:F275" si="31">D273</f>
        <v>6000</v>
      </c>
      <c r="E272" s="7">
        <f t="shared" si="31"/>
        <v>4000</v>
      </c>
      <c r="F272" s="7">
        <f t="shared" si="31"/>
        <v>3000</v>
      </c>
      <c r="G272" s="82">
        <f t="shared" si="26"/>
        <v>0.66666666666666663</v>
      </c>
      <c r="H272" s="82">
        <f t="shared" si="27"/>
        <v>0.75</v>
      </c>
      <c r="I272" s="82">
        <f t="shared" si="28"/>
        <v>0.5</v>
      </c>
    </row>
    <row r="273" spans="1:9" s="25" customFormat="1" x14ac:dyDescent="0.25">
      <c r="A273" s="10"/>
      <c r="B273" s="9">
        <v>42</v>
      </c>
      <c r="C273" s="10" t="s">
        <v>102</v>
      </c>
      <c r="D273" s="7">
        <f t="shared" si="31"/>
        <v>6000</v>
      </c>
      <c r="E273" s="7">
        <f t="shared" si="31"/>
        <v>4000</v>
      </c>
      <c r="F273" s="7">
        <f t="shared" si="31"/>
        <v>3000</v>
      </c>
      <c r="G273" s="82">
        <f t="shared" si="26"/>
        <v>0.66666666666666663</v>
      </c>
      <c r="H273" s="82">
        <f t="shared" si="27"/>
        <v>0.75</v>
      </c>
      <c r="I273" s="82">
        <f t="shared" si="28"/>
        <v>0.5</v>
      </c>
    </row>
    <row r="274" spans="1:9" s="42" customFormat="1" x14ac:dyDescent="0.25">
      <c r="A274" s="10"/>
      <c r="B274" s="9">
        <v>422</v>
      </c>
      <c r="C274" s="10" t="s">
        <v>114</v>
      </c>
      <c r="D274" s="7">
        <f t="shared" si="31"/>
        <v>6000</v>
      </c>
      <c r="E274" s="7">
        <f t="shared" si="31"/>
        <v>4000</v>
      </c>
      <c r="F274" s="7">
        <f t="shared" si="31"/>
        <v>3000</v>
      </c>
      <c r="G274" s="82">
        <f t="shared" si="26"/>
        <v>0.66666666666666663</v>
      </c>
      <c r="H274" s="82">
        <f t="shared" si="27"/>
        <v>0.75</v>
      </c>
      <c r="I274" s="82">
        <f t="shared" si="28"/>
        <v>0.5</v>
      </c>
    </row>
    <row r="275" spans="1:9" s="25" customFormat="1" x14ac:dyDescent="0.25">
      <c r="A275" s="10"/>
      <c r="B275" s="9">
        <v>4227</v>
      </c>
      <c r="C275" s="10" t="s">
        <v>115</v>
      </c>
      <c r="D275" s="7">
        <f t="shared" si="31"/>
        <v>6000</v>
      </c>
      <c r="E275" s="7">
        <f t="shared" si="31"/>
        <v>4000</v>
      </c>
      <c r="F275" s="7">
        <f t="shared" si="31"/>
        <v>3000</v>
      </c>
      <c r="G275" s="82">
        <f t="shared" si="26"/>
        <v>0.66666666666666663</v>
      </c>
      <c r="H275" s="82">
        <f t="shared" si="27"/>
        <v>0.75</v>
      </c>
      <c r="I275" s="82">
        <f t="shared" si="28"/>
        <v>0.5</v>
      </c>
    </row>
    <row r="276" spans="1:9" s="25" customFormat="1" x14ac:dyDescent="0.25">
      <c r="A276" s="8" t="s">
        <v>213</v>
      </c>
      <c r="B276" s="11">
        <v>42273</v>
      </c>
      <c r="C276" s="8" t="s">
        <v>116</v>
      </c>
      <c r="D276" s="44">
        <v>6000</v>
      </c>
      <c r="E276" s="44">
        <v>4000</v>
      </c>
      <c r="F276" s="44">
        <v>3000</v>
      </c>
      <c r="G276" s="82">
        <f t="shared" si="26"/>
        <v>0.66666666666666663</v>
      </c>
      <c r="H276" s="82">
        <f t="shared" si="27"/>
        <v>0.75</v>
      </c>
      <c r="I276" s="82">
        <f t="shared" si="28"/>
        <v>0.5</v>
      </c>
    </row>
    <row r="277" spans="1:9" s="25" customFormat="1" x14ac:dyDescent="0.25">
      <c r="A277" s="8"/>
      <c r="B277" s="9">
        <v>9</v>
      </c>
      <c r="C277" s="10" t="s">
        <v>137</v>
      </c>
      <c r="D277" s="7">
        <f t="shared" ref="D277:F280" si="32">D278</f>
        <v>0</v>
      </c>
      <c r="E277" s="7">
        <f t="shared" si="32"/>
        <v>0</v>
      </c>
      <c r="F277" s="7">
        <f t="shared" si="32"/>
        <v>0</v>
      </c>
      <c r="G277" s="82">
        <v>0</v>
      </c>
      <c r="H277" s="82">
        <v>0</v>
      </c>
      <c r="I277" s="82">
        <v>0</v>
      </c>
    </row>
    <row r="278" spans="1:9" s="25" customFormat="1" x14ac:dyDescent="0.25">
      <c r="A278" s="8"/>
      <c r="B278" s="9">
        <v>92</v>
      </c>
      <c r="C278" s="10" t="s">
        <v>138</v>
      </c>
      <c r="D278" s="7">
        <f t="shared" si="32"/>
        <v>0</v>
      </c>
      <c r="E278" s="7">
        <f t="shared" si="32"/>
        <v>0</v>
      </c>
      <c r="F278" s="7">
        <f t="shared" si="32"/>
        <v>0</v>
      </c>
      <c r="G278" s="82">
        <v>0</v>
      </c>
      <c r="H278" s="82">
        <v>0</v>
      </c>
      <c r="I278" s="82">
        <v>0</v>
      </c>
    </row>
    <row r="279" spans="1:9" s="25" customFormat="1" x14ac:dyDescent="0.25">
      <c r="A279" s="8"/>
      <c r="B279" s="9">
        <v>922</v>
      </c>
      <c r="C279" s="8" t="s">
        <v>139</v>
      </c>
      <c r="D279" s="7">
        <f t="shared" si="32"/>
        <v>0</v>
      </c>
      <c r="E279" s="7">
        <f t="shared" si="32"/>
        <v>0</v>
      </c>
      <c r="F279" s="7">
        <f t="shared" si="32"/>
        <v>0</v>
      </c>
      <c r="G279" s="82">
        <v>0</v>
      </c>
      <c r="H279" s="82">
        <v>0</v>
      </c>
      <c r="I279" s="82">
        <v>0</v>
      </c>
    </row>
    <row r="280" spans="1:9" s="25" customFormat="1" x14ac:dyDescent="0.25">
      <c r="A280" s="8"/>
      <c r="B280" s="9">
        <v>9222</v>
      </c>
      <c r="C280" s="10" t="s">
        <v>214</v>
      </c>
      <c r="D280" s="7">
        <f t="shared" si="32"/>
        <v>0</v>
      </c>
      <c r="E280" s="7">
        <f t="shared" si="32"/>
        <v>0</v>
      </c>
      <c r="F280" s="7">
        <f t="shared" si="32"/>
        <v>0</v>
      </c>
      <c r="G280" s="82">
        <v>0</v>
      </c>
      <c r="H280" s="82">
        <v>0</v>
      </c>
      <c r="I280" s="82">
        <v>0</v>
      </c>
    </row>
    <row r="281" spans="1:9" s="25" customFormat="1" x14ac:dyDescent="0.25">
      <c r="A281" s="8" t="s">
        <v>215</v>
      </c>
      <c r="B281" s="11">
        <v>92221</v>
      </c>
      <c r="C281" s="8" t="s">
        <v>216</v>
      </c>
      <c r="D281" s="44">
        <v>0</v>
      </c>
      <c r="E281" s="44">
        <v>0</v>
      </c>
      <c r="F281" s="44">
        <v>0</v>
      </c>
      <c r="G281" s="82">
        <v>0</v>
      </c>
      <c r="H281" s="82">
        <v>0</v>
      </c>
      <c r="I281" s="82">
        <v>0</v>
      </c>
    </row>
    <row r="282" spans="1:9" s="42" customFormat="1" x14ac:dyDescent="0.25">
      <c r="A282" s="39" t="s">
        <v>5</v>
      </c>
      <c r="B282" s="40" t="s">
        <v>155</v>
      </c>
      <c r="C282" s="39" t="s">
        <v>14</v>
      </c>
      <c r="D282" s="41">
        <f>SUM(D283+D325+D337)</f>
        <v>200000</v>
      </c>
      <c r="E282" s="41">
        <f>SUM(E283+E325+E337)</f>
        <v>210000</v>
      </c>
      <c r="F282" s="41">
        <f>SUM(F283+F325+F337)</f>
        <v>220000</v>
      </c>
      <c r="G282" s="82">
        <f t="shared" si="26"/>
        <v>1.05</v>
      </c>
      <c r="H282" s="82">
        <f t="shared" si="27"/>
        <v>1.0476190476190477</v>
      </c>
      <c r="I282" s="82">
        <f t="shared" si="28"/>
        <v>1.1000000000000001</v>
      </c>
    </row>
    <row r="283" spans="1:9" s="42" customFormat="1" x14ac:dyDescent="0.25">
      <c r="A283" s="10"/>
      <c r="B283" s="9">
        <v>3</v>
      </c>
      <c r="C283" s="10" t="s">
        <v>35</v>
      </c>
      <c r="D283" s="7">
        <f>D288+D321+D284</f>
        <v>155000</v>
      </c>
      <c r="E283" s="7">
        <f>E288+E321+E284</f>
        <v>165000</v>
      </c>
      <c r="F283" s="7">
        <f>F288+F321+F284</f>
        <v>175000</v>
      </c>
      <c r="G283" s="82">
        <f t="shared" si="26"/>
        <v>1.064516129032258</v>
      </c>
      <c r="H283" s="82">
        <f t="shared" si="27"/>
        <v>1.0606060606060606</v>
      </c>
      <c r="I283" s="82">
        <f t="shared" si="28"/>
        <v>1.1290322580645162</v>
      </c>
    </row>
    <row r="284" spans="1:9" s="42" customFormat="1" x14ac:dyDescent="0.25">
      <c r="A284" s="10"/>
      <c r="B284" s="9">
        <v>31</v>
      </c>
      <c r="C284" s="10" t="s">
        <v>122</v>
      </c>
      <c r="D284" s="7">
        <f t="shared" ref="D284:F286" si="33">D285</f>
        <v>1000</v>
      </c>
      <c r="E284" s="7">
        <f t="shared" si="33"/>
        <v>1000</v>
      </c>
      <c r="F284" s="7">
        <f t="shared" si="33"/>
        <v>1000</v>
      </c>
      <c r="G284" s="82">
        <f t="shared" si="26"/>
        <v>1</v>
      </c>
      <c r="H284" s="82">
        <f t="shared" si="27"/>
        <v>1</v>
      </c>
      <c r="I284" s="82">
        <f t="shared" si="28"/>
        <v>1</v>
      </c>
    </row>
    <row r="285" spans="1:9" s="42" customFormat="1" x14ac:dyDescent="0.25">
      <c r="A285" s="10"/>
      <c r="B285" s="9">
        <v>312</v>
      </c>
      <c r="C285" s="10" t="s">
        <v>272</v>
      </c>
      <c r="D285" s="7">
        <f t="shared" si="33"/>
        <v>1000</v>
      </c>
      <c r="E285" s="7">
        <f t="shared" si="33"/>
        <v>1000</v>
      </c>
      <c r="F285" s="7">
        <f t="shared" si="33"/>
        <v>1000</v>
      </c>
      <c r="G285" s="82">
        <f t="shared" si="26"/>
        <v>1</v>
      </c>
      <c r="H285" s="82">
        <f t="shared" si="27"/>
        <v>1</v>
      </c>
      <c r="I285" s="82">
        <f t="shared" si="28"/>
        <v>1</v>
      </c>
    </row>
    <row r="286" spans="1:9" s="42" customFormat="1" x14ac:dyDescent="0.25">
      <c r="A286" s="10"/>
      <c r="B286" s="9">
        <v>3121</v>
      </c>
      <c r="C286" s="10" t="s">
        <v>272</v>
      </c>
      <c r="D286" s="7">
        <f t="shared" si="33"/>
        <v>1000</v>
      </c>
      <c r="E286" s="7">
        <f t="shared" si="33"/>
        <v>1000</v>
      </c>
      <c r="F286" s="7">
        <f t="shared" si="33"/>
        <v>1000</v>
      </c>
      <c r="G286" s="82">
        <f t="shared" si="26"/>
        <v>1</v>
      </c>
      <c r="H286" s="82">
        <f t="shared" si="27"/>
        <v>1</v>
      </c>
      <c r="I286" s="82">
        <f t="shared" si="28"/>
        <v>1</v>
      </c>
    </row>
    <row r="287" spans="1:9" s="42" customFormat="1" x14ac:dyDescent="0.25">
      <c r="A287" s="150" t="s">
        <v>399</v>
      </c>
      <c r="B287" s="11">
        <v>31212</v>
      </c>
      <c r="C287" s="8" t="s">
        <v>292</v>
      </c>
      <c r="D287" s="44">
        <v>1000</v>
      </c>
      <c r="E287" s="44">
        <v>1000</v>
      </c>
      <c r="F287" s="44">
        <v>1000</v>
      </c>
      <c r="G287" s="82">
        <f t="shared" si="26"/>
        <v>1</v>
      </c>
      <c r="H287" s="82">
        <f t="shared" si="27"/>
        <v>1</v>
      </c>
      <c r="I287" s="82">
        <f t="shared" si="28"/>
        <v>1</v>
      </c>
    </row>
    <row r="288" spans="1:9" s="42" customFormat="1" x14ac:dyDescent="0.25">
      <c r="A288" s="10"/>
      <c r="B288" s="9">
        <v>32</v>
      </c>
      <c r="C288" s="10" t="s">
        <v>36</v>
      </c>
      <c r="D288" s="7">
        <f>SUM(D289+D293+D300+D313+D316)</f>
        <v>152000</v>
      </c>
      <c r="E288" s="7">
        <f>SUM(E289+E293+E300+E313+E316)</f>
        <v>162000</v>
      </c>
      <c r="F288" s="7">
        <f>SUM(F289+F293+F300+F313+F316)</f>
        <v>172000</v>
      </c>
      <c r="G288" s="82">
        <f t="shared" si="26"/>
        <v>1.0657894736842106</v>
      </c>
      <c r="H288" s="82">
        <f t="shared" si="27"/>
        <v>1.0617283950617284</v>
      </c>
      <c r="I288" s="82">
        <f t="shared" si="28"/>
        <v>1.131578947368421</v>
      </c>
    </row>
    <row r="289" spans="1:9" s="25" customFormat="1" x14ac:dyDescent="0.25">
      <c r="A289" s="10"/>
      <c r="B289" s="9">
        <v>321</v>
      </c>
      <c r="C289" s="10" t="s">
        <v>37</v>
      </c>
      <c r="D289" s="7">
        <f>D290</f>
        <v>5000</v>
      </c>
      <c r="E289" s="7">
        <f>E290</f>
        <v>15000</v>
      </c>
      <c r="F289" s="7">
        <f>F290</f>
        <v>15000</v>
      </c>
      <c r="G289" s="82">
        <f t="shared" si="26"/>
        <v>3</v>
      </c>
      <c r="H289" s="82">
        <f t="shared" si="27"/>
        <v>1</v>
      </c>
      <c r="I289" s="82">
        <f t="shared" si="28"/>
        <v>3</v>
      </c>
    </row>
    <row r="290" spans="1:9" s="42" customFormat="1" x14ac:dyDescent="0.25">
      <c r="A290" s="10"/>
      <c r="B290" s="9">
        <v>3211</v>
      </c>
      <c r="C290" s="10" t="s">
        <v>38</v>
      </c>
      <c r="D290" s="7">
        <f>D291+D292</f>
        <v>5000</v>
      </c>
      <c r="E290" s="7">
        <f>E291+E292</f>
        <v>15000</v>
      </c>
      <c r="F290" s="7">
        <f>F291+F292</f>
        <v>15000</v>
      </c>
      <c r="G290" s="82">
        <f t="shared" si="26"/>
        <v>3</v>
      </c>
      <c r="H290" s="82">
        <f t="shared" si="27"/>
        <v>1</v>
      </c>
      <c r="I290" s="82">
        <f t="shared" si="28"/>
        <v>3</v>
      </c>
    </row>
    <row r="291" spans="1:9" s="25" customFormat="1" x14ac:dyDescent="0.25">
      <c r="A291" s="8" t="s">
        <v>217</v>
      </c>
      <c r="B291" s="11">
        <v>32119</v>
      </c>
      <c r="C291" s="8" t="s">
        <v>126</v>
      </c>
      <c r="D291" s="44">
        <v>5000</v>
      </c>
      <c r="E291" s="44">
        <v>15000</v>
      </c>
      <c r="F291" s="44">
        <v>15000</v>
      </c>
      <c r="G291" s="82">
        <f t="shared" si="26"/>
        <v>3</v>
      </c>
      <c r="H291" s="82">
        <f t="shared" si="27"/>
        <v>1</v>
      </c>
      <c r="I291" s="82">
        <f t="shared" si="28"/>
        <v>3</v>
      </c>
    </row>
    <row r="292" spans="1:9" s="25" customFormat="1" x14ac:dyDescent="0.25">
      <c r="A292" s="8"/>
      <c r="B292" s="11">
        <v>32113</v>
      </c>
      <c r="C292" s="8" t="s">
        <v>41</v>
      </c>
      <c r="D292" s="44">
        <v>0</v>
      </c>
      <c r="E292" s="44">
        <v>0</v>
      </c>
      <c r="F292" s="44">
        <v>0</v>
      </c>
      <c r="G292" s="82">
        <v>0</v>
      </c>
      <c r="H292" s="82">
        <v>0</v>
      </c>
      <c r="I292" s="82">
        <v>0</v>
      </c>
    </row>
    <row r="293" spans="1:9" s="42" customFormat="1" x14ac:dyDescent="0.25">
      <c r="A293" s="10"/>
      <c r="B293" s="9">
        <v>322</v>
      </c>
      <c r="C293" s="10" t="s">
        <v>43</v>
      </c>
      <c r="D293" s="7">
        <f>SUM(D294+D296+D298)</f>
        <v>27500</v>
      </c>
      <c r="E293" s="7">
        <f>SUM(E294+E296+E298)</f>
        <v>21500</v>
      </c>
      <c r="F293" s="7">
        <f>SUM(F294+F296+F298)</f>
        <v>21500</v>
      </c>
      <c r="G293" s="82">
        <f t="shared" si="26"/>
        <v>0.78181818181818186</v>
      </c>
      <c r="H293" s="82">
        <f t="shared" si="27"/>
        <v>1</v>
      </c>
      <c r="I293" s="82">
        <f t="shared" si="28"/>
        <v>0.78181818181818186</v>
      </c>
    </row>
    <row r="294" spans="1:9" s="42" customFormat="1" x14ac:dyDescent="0.25">
      <c r="A294" s="10"/>
      <c r="B294" s="9">
        <v>3221</v>
      </c>
      <c r="C294" s="10" t="s">
        <v>44</v>
      </c>
      <c r="D294" s="7">
        <f>D295</f>
        <v>5000</v>
      </c>
      <c r="E294" s="7">
        <f>E295</f>
        <v>3000</v>
      </c>
      <c r="F294" s="7">
        <f>F295</f>
        <v>3000</v>
      </c>
      <c r="G294" s="82">
        <f t="shared" si="26"/>
        <v>0.6</v>
      </c>
      <c r="H294" s="82">
        <f t="shared" si="27"/>
        <v>1</v>
      </c>
      <c r="I294" s="82">
        <f t="shared" si="28"/>
        <v>0.6</v>
      </c>
    </row>
    <row r="295" spans="1:9" s="25" customFormat="1" x14ac:dyDescent="0.25">
      <c r="A295" s="8" t="s">
        <v>218</v>
      </c>
      <c r="B295" s="11">
        <v>32211</v>
      </c>
      <c r="C295" s="8" t="s">
        <v>45</v>
      </c>
      <c r="D295" s="44">
        <v>5000</v>
      </c>
      <c r="E295" s="44">
        <v>3000</v>
      </c>
      <c r="F295" s="44">
        <v>3000</v>
      </c>
      <c r="G295" s="82">
        <f t="shared" si="26"/>
        <v>0.6</v>
      </c>
      <c r="H295" s="82">
        <f t="shared" si="27"/>
        <v>1</v>
      </c>
      <c r="I295" s="82">
        <f t="shared" si="28"/>
        <v>0.6</v>
      </c>
    </row>
    <row r="296" spans="1:9" s="42" customFormat="1" x14ac:dyDescent="0.25">
      <c r="A296" s="10"/>
      <c r="B296" s="9">
        <v>3222</v>
      </c>
      <c r="C296" s="10" t="s">
        <v>47</v>
      </c>
      <c r="D296" s="7">
        <f>D297</f>
        <v>15000</v>
      </c>
      <c r="E296" s="7">
        <f>E297</f>
        <v>11000</v>
      </c>
      <c r="F296" s="7">
        <f>F297</f>
        <v>11000</v>
      </c>
      <c r="G296" s="82">
        <f t="shared" si="26"/>
        <v>0.73333333333333328</v>
      </c>
      <c r="H296" s="82">
        <f t="shared" si="27"/>
        <v>1</v>
      </c>
      <c r="I296" s="82">
        <f t="shared" si="28"/>
        <v>0.73333333333333328</v>
      </c>
    </row>
    <row r="297" spans="1:9" s="25" customFormat="1" x14ac:dyDescent="0.25">
      <c r="A297" s="8" t="s">
        <v>219</v>
      </c>
      <c r="B297" s="11">
        <v>32229</v>
      </c>
      <c r="C297" s="8" t="s">
        <v>48</v>
      </c>
      <c r="D297" s="44">
        <v>15000</v>
      </c>
      <c r="E297" s="44">
        <v>11000</v>
      </c>
      <c r="F297" s="44">
        <v>11000</v>
      </c>
      <c r="G297" s="82">
        <f t="shared" si="26"/>
        <v>0.73333333333333328</v>
      </c>
      <c r="H297" s="82">
        <f t="shared" si="27"/>
        <v>1</v>
      </c>
      <c r="I297" s="82">
        <f t="shared" si="28"/>
        <v>0.73333333333333328</v>
      </c>
    </row>
    <row r="298" spans="1:9" s="42" customFormat="1" x14ac:dyDescent="0.25">
      <c r="A298" s="10"/>
      <c r="B298" s="9">
        <v>3225</v>
      </c>
      <c r="C298" s="10" t="s">
        <v>56</v>
      </c>
      <c r="D298" s="7">
        <f>D299</f>
        <v>7500</v>
      </c>
      <c r="E298" s="7">
        <f>E299</f>
        <v>7500</v>
      </c>
      <c r="F298" s="7">
        <f>F299</f>
        <v>7500</v>
      </c>
      <c r="G298" s="82">
        <f t="shared" si="26"/>
        <v>1</v>
      </c>
      <c r="H298" s="82">
        <f t="shared" si="27"/>
        <v>1</v>
      </c>
      <c r="I298" s="82">
        <f t="shared" si="28"/>
        <v>1</v>
      </c>
    </row>
    <row r="299" spans="1:9" s="25" customFormat="1" x14ac:dyDescent="0.25">
      <c r="A299" s="8" t="s">
        <v>220</v>
      </c>
      <c r="B299" s="11">
        <v>32251</v>
      </c>
      <c r="C299" s="8" t="s">
        <v>57</v>
      </c>
      <c r="D299" s="44">
        <v>7500</v>
      </c>
      <c r="E299" s="44">
        <v>7500</v>
      </c>
      <c r="F299" s="44">
        <v>7500</v>
      </c>
      <c r="G299" s="82">
        <f t="shared" si="26"/>
        <v>1</v>
      </c>
      <c r="H299" s="82">
        <f t="shared" si="27"/>
        <v>1</v>
      </c>
      <c r="I299" s="82">
        <f t="shared" si="28"/>
        <v>1</v>
      </c>
    </row>
    <row r="300" spans="1:9" s="42" customFormat="1" x14ac:dyDescent="0.25">
      <c r="A300" s="10"/>
      <c r="B300" s="9">
        <v>323</v>
      </c>
      <c r="C300" s="10" t="s">
        <v>60</v>
      </c>
      <c r="D300" s="7">
        <f>SUM(D301+D305+D307+D309+D311)</f>
        <v>114500</v>
      </c>
      <c r="E300" s="7">
        <f>SUM(E301+E305+E307+E309+E311)</f>
        <v>120500</v>
      </c>
      <c r="F300" s="7">
        <f>SUM(F301+F305+F307+F309+F311)</f>
        <v>130500</v>
      </c>
      <c r="G300" s="82">
        <f t="shared" si="26"/>
        <v>1.0524017467248907</v>
      </c>
      <c r="H300" s="82">
        <f t="shared" si="27"/>
        <v>1.0829875518672198</v>
      </c>
      <c r="I300" s="82">
        <f t="shared" si="28"/>
        <v>1.1397379912663756</v>
      </c>
    </row>
    <row r="301" spans="1:9" s="25" customFormat="1" x14ac:dyDescent="0.25">
      <c r="A301" s="10"/>
      <c r="B301" s="9">
        <v>3231</v>
      </c>
      <c r="C301" s="10" t="s">
        <v>61</v>
      </c>
      <c r="D301" s="7">
        <f>D302+D303+D304</f>
        <v>1200</v>
      </c>
      <c r="E301" s="7">
        <f>E302+E303+E304</f>
        <v>1200</v>
      </c>
      <c r="F301" s="7">
        <f>F302+F303+F304</f>
        <v>1200</v>
      </c>
      <c r="G301" s="82">
        <f t="shared" ref="G301:G358" si="34">E301/D301</f>
        <v>1</v>
      </c>
      <c r="H301" s="82">
        <f t="shared" ref="H301:H358" si="35">F301/E301</f>
        <v>1</v>
      </c>
      <c r="I301" s="82">
        <f t="shared" ref="I301:I358" si="36">F301/D301</f>
        <v>1</v>
      </c>
    </row>
    <row r="302" spans="1:9" s="42" customFormat="1" x14ac:dyDescent="0.25">
      <c r="A302" s="8" t="s">
        <v>221</v>
      </c>
      <c r="B302" s="11">
        <v>32311</v>
      </c>
      <c r="C302" s="8" t="s">
        <v>62</v>
      </c>
      <c r="D302" s="44">
        <v>500</v>
      </c>
      <c r="E302" s="44">
        <v>500</v>
      </c>
      <c r="F302" s="44">
        <v>500</v>
      </c>
      <c r="G302" s="82">
        <f t="shared" si="34"/>
        <v>1</v>
      </c>
      <c r="H302" s="82">
        <f t="shared" si="35"/>
        <v>1</v>
      </c>
      <c r="I302" s="82">
        <f t="shared" si="36"/>
        <v>1</v>
      </c>
    </row>
    <row r="303" spans="1:9" s="25" customFormat="1" ht="12.75" customHeight="1" x14ac:dyDescent="0.25">
      <c r="A303" s="8" t="s">
        <v>222</v>
      </c>
      <c r="B303" s="11">
        <v>32313</v>
      </c>
      <c r="C303" s="8" t="s">
        <v>63</v>
      </c>
      <c r="D303" s="44">
        <v>200</v>
      </c>
      <c r="E303" s="44">
        <v>200</v>
      </c>
      <c r="F303" s="44">
        <v>200</v>
      </c>
      <c r="G303" s="82">
        <f t="shared" si="34"/>
        <v>1</v>
      </c>
      <c r="H303" s="82">
        <f t="shared" si="35"/>
        <v>1</v>
      </c>
      <c r="I303" s="82">
        <f t="shared" si="36"/>
        <v>1</v>
      </c>
    </row>
    <row r="304" spans="1:9" s="25" customFormat="1" ht="12.75" customHeight="1" x14ac:dyDescent="0.25">
      <c r="A304" s="150" t="s">
        <v>398</v>
      </c>
      <c r="B304" s="11">
        <v>323190</v>
      </c>
      <c r="C304" s="8" t="s">
        <v>64</v>
      </c>
      <c r="D304" s="44">
        <v>500</v>
      </c>
      <c r="E304" s="44">
        <v>500</v>
      </c>
      <c r="F304" s="44">
        <v>500</v>
      </c>
      <c r="G304" s="82">
        <f t="shared" si="34"/>
        <v>1</v>
      </c>
      <c r="H304" s="82">
        <f t="shared" si="35"/>
        <v>1</v>
      </c>
      <c r="I304" s="82">
        <f t="shared" si="36"/>
        <v>1</v>
      </c>
    </row>
    <row r="305" spans="1:9" s="25" customFormat="1" ht="12.75" customHeight="1" x14ac:dyDescent="0.25">
      <c r="A305" s="10"/>
      <c r="B305" s="9">
        <v>3232</v>
      </c>
      <c r="C305" s="10" t="s">
        <v>65</v>
      </c>
      <c r="D305" s="7">
        <f>D306</f>
        <v>26000</v>
      </c>
      <c r="E305" s="7">
        <f>E306</f>
        <v>26000</v>
      </c>
      <c r="F305" s="7">
        <f>F306</f>
        <v>26000</v>
      </c>
      <c r="G305" s="82">
        <f t="shared" si="34"/>
        <v>1</v>
      </c>
      <c r="H305" s="82">
        <f t="shared" si="35"/>
        <v>1</v>
      </c>
      <c r="I305" s="82">
        <f t="shared" si="36"/>
        <v>1</v>
      </c>
    </row>
    <row r="306" spans="1:9" s="42" customFormat="1" x14ac:dyDescent="0.25">
      <c r="A306" s="8" t="s">
        <v>223</v>
      </c>
      <c r="B306" s="11">
        <v>32329</v>
      </c>
      <c r="C306" s="8" t="s">
        <v>127</v>
      </c>
      <c r="D306" s="44">
        <v>26000</v>
      </c>
      <c r="E306" s="44">
        <v>26000</v>
      </c>
      <c r="F306" s="44">
        <v>26000</v>
      </c>
      <c r="G306" s="82">
        <f t="shared" si="34"/>
        <v>1</v>
      </c>
      <c r="H306" s="82">
        <f t="shared" si="35"/>
        <v>1</v>
      </c>
      <c r="I306" s="82">
        <f t="shared" si="36"/>
        <v>1</v>
      </c>
    </row>
    <row r="307" spans="1:9" s="25" customFormat="1" x14ac:dyDescent="0.25">
      <c r="A307" s="10"/>
      <c r="B307" s="9">
        <v>3233</v>
      </c>
      <c r="C307" s="10" t="s">
        <v>66</v>
      </c>
      <c r="D307" s="7">
        <f>D308</f>
        <v>1300</v>
      </c>
      <c r="E307" s="7">
        <f>E308</f>
        <v>1300</v>
      </c>
      <c r="F307" s="7">
        <f>F308</f>
        <v>1300</v>
      </c>
      <c r="G307" s="82">
        <f t="shared" si="34"/>
        <v>1</v>
      </c>
      <c r="H307" s="82">
        <f t="shared" si="35"/>
        <v>1</v>
      </c>
      <c r="I307" s="82">
        <f t="shared" si="36"/>
        <v>1</v>
      </c>
    </row>
    <row r="308" spans="1:9" s="25" customFormat="1" x14ac:dyDescent="0.25">
      <c r="A308" s="8" t="s">
        <v>224</v>
      </c>
      <c r="B308" s="11">
        <v>32339</v>
      </c>
      <c r="C308" s="8" t="s">
        <v>67</v>
      </c>
      <c r="D308" s="44">
        <v>1300</v>
      </c>
      <c r="E308" s="44">
        <v>1300</v>
      </c>
      <c r="F308" s="44">
        <v>1300</v>
      </c>
      <c r="G308" s="82">
        <f t="shared" si="34"/>
        <v>1</v>
      </c>
      <c r="H308" s="82">
        <f t="shared" si="35"/>
        <v>1</v>
      </c>
      <c r="I308" s="82">
        <f t="shared" si="36"/>
        <v>1</v>
      </c>
    </row>
    <row r="309" spans="1:9" s="42" customFormat="1" x14ac:dyDescent="0.25">
      <c r="A309" s="10"/>
      <c r="B309" s="9">
        <v>3237</v>
      </c>
      <c r="C309" s="10" t="s">
        <v>75</v>
      </c>
      <c r="D309" s="7">
        <f>D310</f>
        <v>84000</v>
      </c>
      <c r="E309" s="7">
        <f>E310</f>
        <v>90000</v>
      </c>
      <c r="F309" s="7">
        <f>F310</f>
        <v>100000</v>
      </c>
      <c r="G309" s="82">
        <f t="shared" si="34"/>
        <v>1.0714285714285714</v>
      </c>
      <c r="H309" s="82">
        <f t="shared" si="35"/>
        <v>1.1111111111111112</v>
      </c>
      <c r="I309" s="82">
        <f t="shared" si="36"/>
        <v>1.1904761904761905</v>
      </c>
    </row>
    <row r="310" spans="1:9" s="25" customFormat="1" x14ac:dyDescent="0.25">
      <c r="A310" s="8" t="s">
        <v>225</v>
      </c>
      <c r="B310" s="11">
        <v>32372</v>
      </c>
      <c r="C310" s="8" t="s">
        <v>77</v>
      </c>
      <c r="D310" s="44">
        <v>84000</v>
      </c>
      <c r="E310" s="44">
        <v>90000</v>
      </c>
      <c r="F310" s="44">
        <v>100000</v>
      </c>
      <c r="G310" s="82">
        <f t="shared" si="34"/>
        <v>1.0714285714285714</v>
      </c>
      <c r="H310" s="82">
        <f t="shared" si="35"/>
        <v>1.1111111111111112</v>
      </c>
      <c r="I310" s="82">
        <f t="shared" si="36"/>
        <v>1.1904761904761905</v>
      </c>
    </row>
    <row r="311" spans="1:9" s="25" customFormat="1" x14ac:dyDescent="0.25">
      <c r="A311" s="10"/>
      <c r="B311" s="9">
        <v>3239</v>
      </c>
      <c r="C311" s="10" t="s">
        <v>81</v>
      </c>
      <c r="D311" s="7">
        <f>D312</f>
        <v>2000</v>
      </c>
      <c r="E311" s="7">
        <f>E312</f>
        <v>2000</v>
      </c>
      <c r="F311" s="7">
        <f>F312</f>
        <v>2000</v>
      </c>
      <c r="G311" s="82">
        <f t="shared" si="34"/>
        <v>1</v>
      </c>
      <c r="H311" s="82">
        <f t="shared" si="35"/>
        <v>1</v>
      </c>
      <c r="I311" s="82">
        <f t="shared" si="36"/>
        <v>1</v>
      </c>
    </row>
    <row r="312" spans="1:9" s="25" customFormat="1" ht="17.25" customHeight="1" x14ac:dyDescent="0.25">
      <c r="A312" s="8" t="s">
        <v>226</v>
      </c>
      <c r="B312" s="11">
        <v>32391</v>
      </c>
      <c r="C312" s="8" t="s">
        <v>133</v>
      </c>
      <c r="D312" s="44">
        <v>2000</v>
      </c>
      <c r="E312" s="44">
        <v>2000</v>
      </c>
      <c r="F312" s="44">
        <v>2000</v>
      </c>
      <c r="G312" s="82">
        <f t="shared" si="34"/>
        <v>1</v>
      </c>
      <c r="H312" s="82">
        <f t="shared" si="35"/>
        <v>1</v>
      </c>
      <c r="I312" s="82">
        <f t="shared" si="36"/>
        <v>1</v>
      </c>
    </row>
    <row r="313" spans="1:9" s="25" customFormat="1" x14ac:dyDescent="0.25">
      <c r="A313" s="10"/>
      <c r="B313" s="9">
        <v>324</v>
      </c>
      <c r="C313" s="10" t="s">
        <v>83</v>
      </c>
      <c r="D313" s="7">
        <v>0</v>
      </c>
      <c r="E313" s="7">
        <v>0</v>
      </c>
      <c r="F313" s="7">
        <v>0</v>
      </c>
      <c r="G313" s="82">
        <v>0</v>
      </c>
      <c r="H313" s="82">
        <v>0</v>
      </c>
      <c r="I313" s="82">
        <v>0</v>
      </c>
    </row>
    <row r="314" spans="1:9" s="42" customFormat="1" x14ac:dyDescent="0.25">
      <c r="A314" s="10"/>
      <c r="B314" s="9">
        <v>3241</v>
      </c>
      <c r="C314" s="10" t="s">
        <v>83</v>
      </c>
      <c r="D314" s="7">
        <v>0</v>
      </c>
      <c r="E314" s="7">
        <v>0</v>
      </c>
      <c r="F314" s="7">
        <v>0</v>
      </c>
      <c r="G314" s="82">
        <v>0</v>
      </c>
      <c r="H314" s="82">
        <v>0</v>
      </c>
      <c r="I314" s="82">
        <v>0</v>
      </c>
    </row>
    <row r="315" spans="1:9" s="25" customFormat="1" x14ac:dyDescent="0.25">
      <c r="A315" s="8"/>
      <c r="B315" s="11">
        <v>32411</v>
      </c>
      <c r="C315" s="8" t="s">
        <v>128</v>
      </c>
      <c r="D315" s="44">
        <v>0</v>
      </c>
      <c r="E315" s="44">
        <v>0</v>
      </c>
      <c r="F315" s="44">
        <v>0</v>
      </c>
      <c r="G315" s="82">
        <v>0</v>
      </c>
      <c r="H315" s="82">
        <v>0</v>
      </c>
      <c r="I315" s="82">
        <v>0</v>
      </c>
    </row>
    <row r="316" spans="1:9" s="25" customFormat="1" x14ac:dyDescent="0.25">
      <c r="A316" s="10"/>
      <c r="B316" s="9">
        <v>329</v>
      </c>
      <c r="C316" s="10" t="s">
        <v>85</v>
      </c>
      <c r="D316" s="7">
        <f>SUM(D317+D319)</f>
        <v>5000</v>
      </c>
      <c r="E316" s="7">
        <f>SUM(E317+E319)</f>
        <v>5000</v>
      </c>
      <c r="F316" s="7">
        <f>SUM(F317+F319)</f>
        <v>5000</v>
      </c>
      <c r="G316" s="82">
        <f t="shared" si="34"/>
        <v>1</v>
      </c>
      <c r="H316" s="82">
        <f t="shared" si="35"/>
        <v>1</v>
      </c>
      <c r="I316" s="82">
        <f t="shared" si="36"/>
        <v>1</v>
      </c>
    </row>
    <row r="317" spans="1:9" s="42" customFormat="1" x14ac:dyDescent="0.25">
      <c r="A317" s="10"/>
      <c r="B317" s="9">
        <v>3293</v>
      </c>
      <c r="C317" s="10" t="s">
        <v>89</v>
      </c>
      <c r="D317" s="7">
        <f>D318</f>
        <v>1200</v>
      </c>
      <c r="E317" s="7">
        <f>E318</f>
        <v>1200</v>
      </c>
      <c r="F317" s="7">
        <f>F318</f>
        <v>1200</v>
      </c>
      <c r="G317" s="82">
        <f t="shared" si="34"/>
        <v>1</v>
      </c>
      <c r="H317" s="82">
        <f t="shared" si="35"/>
        <v>1</v>
      </c>
      <c r="I317" s="82">
        <f t="shared" si="36"/>
        <v>1</v>
      </c>
    </row>
    <row r="318" spans="1:9" x14ac:dyDescent="0.25">
      <c r="A318" s="8" t="s">
        <v>227</v>
      </c>
      <c r="B318" s="11">
        <v>32931</v>
      </c>
      <c r="C318" s="8" t="s">
        <v>89</v>
      </c>
      <c r="D318" s="44">
        <v>1200</v>
      </c>
      <c r="E318" s="44">
        <v>1200</v>
      </c>
      <c r="F318" s="44">
        <v>1200</v>
      </c>
      <c r="G318" s="82">
        <f t="shared" si="34"/>
        <v>1</v>
      </c>
      <c r="H318" s="82">
        <f t="shared" si="35"/>
        <v>1</v>
      </c>
      <c r="I318" s="82">
        <f t="shared" si="36"/>
        <v>1</v>
      </c>
    </row>
    <row r="319" spans="1:9" ht="12" customHeight="1" x14ac:dyDescent="0.25">
      <c r="A319" s="8"/>
      <c r="B319" s="9">
        <v>3299</v>
      </c>
      <c r="C319" s="10" t="s">
        <v>85</v>
      </c>
      <c r="D319" s="7">
        <f>D320</f>
        <v>3800</v>
      </c>
      <c r="E319" s="7">
        <f>E320</f>
        <v>3800</v>
      </c>
      <c r="F319" s="7">
        <f>F320</f>
        <v>3800</v>
      </c>
      <c r="G319" s="82">
        <f t="shared" si="34"/>
        <v>1</v>
      </c>
      <c r="H319" s="82">
        <f t="shared" si="35"/>
        <v>1</v>
      </c>
      <c r="I319" s="82">
        <f t="shared" si="36"/>
        <v>1</v>
      </c>
    </row>
    <row r="320" spans="1:9" x14ac:dyDescent="0.25">
      <c r="A320" s="8" t="s">
        <v>228</v>
      </c>
      <c r="B320" s="11">
        <v>32999</v>
      </c>
      <c r="C320" s="8" t="s">
        <v>85</v>
      </c>
      <c r="D320" s="44">
        <v>3800</v>
      </c>
      <c r="E320" s="44">
        <v>3800</v>
      </c>
      <c r="F320" s="44">
        <v>3800</v>
      </c>
      <c r="G320" s="82">
        <f t="shared" si="34"/>
        <v>1</v>
      </c>
      <c r="H320" s="82">
        <f t="shared" si="35"/>
        <v>1</v>
      </c>
      <c r="I320" s="82">
        <f t="shared" si="36"/>
        <v>1</v>
      </c>
    </row>
    <row r="321" spans="1:9" ht="12" customHeight="1" x14ac:dyDescent="0.25">
      <c r="A321" s="8"/>
      <c r="B321" s="9">
        <v>34</v>
      </c>
      <c r="C321" s="10" t="s">
        <v>94</v>
      </c>
      <c r="D321" s="7">
        <f t="shared" ref="D321:F323" si="37">D322</f>
        <v>2000</v>
      </c>
      <c r="E321" s="7">
        <f t="shared" si="37"/>
        <v>2000</v>
      </c>
      <c r="F321" s="7">
        <f t="shared" si="37"/>
        <v>2000</v>
      </c>
      <c r="G321" s="82">
        <f t="shared" si="34"/>
        <v>1</v>
      </c>
      <c r="H321" s="82">
        <f t="shared" si="35"/>
        <v>1</v>
      </c>
      <c r="I321" s="82">
        <f t="shared" si="36"/>
        <v>1</v>
      </c>
    </row>
    <row r="322" spans="1:9" ht="12" customHeight="1" x14ac:dyDescent="0.25">
      <c r="A322" s="8"/>
      <c r="B322" s="9">
        <v>343</v>
      </c>
      <c r="C322" s="10" t="s">
        <v>95</v>
      </c>
      <c r="D322" s="7">
        <f t="shared" si="37"/>
        <v>2000</v>
      </c>
      <c r="E322" s="7">
        <f t="shared" si="37"/>
        <v>2000</v>
      </c>
      <c r="F322" s="7">
        <f t="shared" si="37"/>
        <v>2000</v>
      </c>
      <c r="G322" s="82">
        <f t="shared" si="34"/>
        <v>1</v>
      </c>
      <c r="H322" s="82">
        <f t="shared" si="35"/>
        <v>1</v>
      </c>
      <c r="I322" s="82">
        <f t="shared" si="36"/>
        <v>1</v>
      </c>
    </row>
    <row r="323" spans="1:9" ht="12" customHeight="1" x14ac:dyDescent="0.25">
      <c r="A323" s="8"/>
      <c r="B323" s="9">
        <v>3431</v>
      </c>
      <c r="C323" s="10" t="s">
        <v>96</v>
      </c>
      <c r="D323" s="7">
        <f t="shared" si="37"/>
        <v>2000</v>
      </c>
      <c r="E323" s="7">
        <f t="shared" si="37"/>
        <v>2000</v>
      </c>
      <c r="F323" s="7">
        <f t="shared" si="37"/>
        <v>2000</v>
      </c>
      <c r="G323" s="82">
        <f t="shared" si="34"/>
        <v>1</v>
      </c>
      <c r="H323" s="82">
        <f t="shared" si="35"/>
        <v>1</v>
      </c>
      <c r="I323" s="82">
        <f t="shared" si="36"/>
        <v>1</v>
      </c>
    </row>
    <row r="324" spans="1:9" x14ac:dyDescent="0.25">
      <c r="A324" s="8"/>
      <c r="B324" s="11">
        <v>34311</v>
      </c>
      <c r="C324" s="8" t="s">
        <v>97</v>
      </c>
      <c r="D324" s="44">
        <v>2000</v>
      </c>
      <c r="E324" s="44">
        <v>2000</v>
      </c>
      <c r="F324" s="44">
        <v>2000</v>
      </c>
      <c r="G324" s="82">
        <f t="shared" si="34"/>
        <v>1</v>
      </c>
      <c r="H324" s="82">
        <f t="shared" si="35"/>
        <v>1</v>
      </c>
      <c r="I324" s="82">
        <f t="shared" si="36"/>
        <v>1</v>
      </c>
    </row>
    <row r="325" spans="1:9" ht="12" customHeight="1" x14ac:dyDescent="0.25">
      <c r="A325" s="10"/>
      <c r="B325" s="9">
        <v>4</v>
      </c>
      <c r="C325" s="10" t="s">
        <v>101</v>
      </c>
      <c r="D325" s="7">
        <f>D326</f>
        <v>45000</v>
      </c>
      <c r="E325" s="7">
        <f>E326</f>
        <v>45000</v>
      </c>
      <c r="F325" s="7">
        <f>F326</f>
        <v>45000</v>
      </c>
      <c r="G325" s="82">
        <f t="shared" si="34"/>
        <v>1</v>
      </c>
      <c r="H325" s="82">
        <f t="shared" si="35"/>
        <v>1</v>
      </c>
      <c r="I325" s="82">
        <f t="shared" si="36"/>
        <v>1</v>
      </c>
    </row>
    <row r="326" spans="1:9" s="25" customFormat="1" x14ac:dyDescent="0.25">
      <c r="A326" s="10"/>
      <c r="B326" s="9">
        <v>42</v>
      </c>
      <c r="C326" s="10" t="s">
        <v>102</v>
      </c>
      <c r="D326" s="7">
        <f>SUM(D327+D334)</f>
        <v>45000</v>
      </c>
      <c r="E326" s="7">
        <f>SUM(E327+E334)</f>
        <v>45000</v>
      </c>
      <c r="F326" s="7">
        <f>SUM(F327+F334)</f>
        <v>45000</v>
      </c>
      <c r="G326" s="82">
        <f t="shared" si="34"/>
        <v>1</v>
      </c>
      <c r="H326" s="82">
        <f t="shared" si="35"/>
        <v>1</v>
      </c>
      <c r="I326" s="82">
        <f t="shared" si="36"/>
        <v>1</v>
      </c>
    </row>
    <row r="327" spans="1:9" s="25" customFormat="1" x14ac:dyDescent="0.25">
      <c r="A327" s="10"/>
      <c r="B327" s="9">
        <v>422</v>
      </c>
      <c r="C327" s="10" t="s">
        <v>114</v>
      </c>
      <c r="D327" s="7">
        <f>D331+D328</f>
        <v>40000</v>
      </c>
      <c r="E327" s="7">
        <f>E331+E328</f>
        <v>40000</v>
      </c>
      <c r="F327" s="7">
        <f>F331+F328</f>
        <v>40000</v>
      </c>
      <c r="G327" s="82">
        <f t="shared" si="34"/>
        <v>1</v>
      </c>
      <c r="H327" s="82">
        <f t="shared" si="35"/>
        <v>1</v>
      </c>
      <c r="I327" s="82">
        <f t="shared" si="36"/>
        <v>1</v>
      </c>
    </row>
    <row r="328" spans="1:9" s="42" customFormat="1" x14ac:dyDescent="0.25">
      <c r="A328" s="8"/>
      <c r="B328" s="9">
        <v>4221</v>
      </c>
      <c r="C328" s="10" t="s">
        <v>294</v>
      </c>
      <c r="D328" s="7">
        <f>D329+D330</f>
        <v>20000</v>
      </c>
      <c r="E328" s="7">
        <f>E329+E330</f>
        <v>20000</v>
      </c>
      <c r="F328" s="7">
        <f>F329+F330</f>
        <v>20000</v>
      </c>
      <c r="G328" s="82">
        <f t="shared" si="34"/>
        <v>1</v>
      </c>
      <c r="H328" s="82">
        <f t="shared" si="35"/>
        <v>1</v>
      </c>
      <c r="I328" s="82">
        <f t="shared" si="36"/>
        <v>1</v>
      </c>
    </row>
    <row r="329" spans="1:9" s="42" customFormat="1" x14ac:dyDescent="0.25">
      <c r="A329" s="150" t="s">
        <v>396</v>
      </c>
      <c r="B329" s="11">
        <v>42211</v>
      </c>
      <c r="C329" s="8" t="s">
        <v>295</v>
      </c>
      <c r="D329" s="44">
        <v>10000</v>
      </c>
      <c r="E329" s="44">
        <v>10000</v>
      </c>
      <c r="F329" s="44">
        <v>10000</v>
      </c>
      <c r="G329" s="82">
        <f t="shared" si="34"/>
        <v>1</v>
      </c>
      <c r="H329" s="82">
        <f t="shared" si="35"/>
        <v>1</v>
      </c>
      <c r="I329" s="82">
        <f t="shared" si="36"/>
        <v>1</v>
      </c>
    </row>
    <row r="330" spans="1:9" s="42" customFormat="1" x14ac:dyDescent="0.25">
      <c r="A330" s="150" t="s">
        <v>397</v>
      </c>
      <c r="B330" s="11">
        <v>42212</v>
      </c>
      <c r="C330" s="8" t="s">
        <v>296</v>
      </c>
      <c r="D330" s="44">
        <v>10000</v>
      </c>
      <c r="E330" s="44">
        <v>10000</v>
      </c>
      <c r="F330" s="44">
        <v>10000</v>
      </c>
      <c r="G330" s="82">
        <f t="shared" si="34"/>
        <v>1</v>
      </c>
      <c r="H330" s="82">
        <f t="shared" si="35"/>
        <v>1</v>
      </c>
      <c r="I330" s="82">
        <f t="shared" si="36"/>
        <v>1</v>
      </c>
    </row>
    <row r="331" spans="1:9" s="25" customFormat="1" x14ac:dyDescent="0.25">
      <c r="A331" s="10"/>
      <c r="B331" s="9">
        <v>4227</v>
      </c>
      <c r="C331" s="10" t="s">
        <v>115</v>
      </c>
      <c r="D331" s="7">
        <f>D333+D332</f>
        <v>20000</v>
      </c>
      <c r="E331" s="7">
        <f>E333+E332</f>
        <v>20000</v>
      </c>
      <c r="F331" s="7">
        <f>F333+F332</f>
        <v>20000</v>
      </c>
      <c r="G331" s="82">
        <f t="shared" si="34"/>
        <v>1</v>
      </c>
      <c r="H331" s="82">
        <f t="shared" si="35"/>
        <v>1</v>
      </c>
      <c r="I331" s="82">
        <f t="shared" si="36"/>
        <v>1</v>
      </c>
    </row>
    <row r="332" spans="1:9" s="25" customFormat="1" x14ac:dyDescent="0.25">
      <c r="A332" s="10"/>
      <c r="B332" s="11">
        <v>42271</v>
      </c>
      <c r="C332" s="8" t="s">
        <v>115</v>
      </c>
      <c r="D332" s="44">
        <v>10000</v>
      </c>
      <c r="E332" s="44">
        <v>10000</v>
      </c>
      <c r="F332" s="44">
        <v>10000</v>
      </c>
      <c r="G332" s="82">
        <f t="shared" si="34"/>
        <v>1</v>
      </c>
      <c r="H332" s="82">
        <f t="shared" si="35"/>
        <v>1</v>
      </c>
      <c r="I332" s="82">
        <f t="shared" si="36"/>
        <v>1</v>
      </c>
    </row>
    <row r="333" spans="1:9" s="25" customFormat="1" ht="15" customHeight="1" x14ac:dyDescent="0.25">
      <c r="A333" s="8" t="s">
        <v>229</v>
      </c>
      <c r="B333" s="11">
        <v>42273</v>
      </c>
      <c r="C333" s="8" t="s">
        <v>116</v>
      </c>
      <c r="D333" s="44">
        <v>10000</v>
      </c>
      <c r="E333" s="44">
        <v>10000</v>
      </c>
      <c r="F333" s="44">
        <v>10000</v>
      </c>
      <c r="G333" s="82">
        <f t="shared" si="34"/>
        <v>1</v>
      </c>
      <c r="H333" s="82">
        <f t="shared" si="35"/>
        <v>1</v>
      </c>
      <c r="I333" s="82">
        <f t="shared" si="36"/>
        <v>1</v>
      </c>
    </row>
    <row r="334" spans="1:9" s="42" customFormat="1" x14ac:dyDescent="0.25">
      <c r="A334" s="10"/>
      <c r="B334" s="9">
        <v>424</v>
      </c>
      <c r="C334" s="10" t="s">
        <v>117</v>
      </c>
      <c r="D334" s="7">
        <f t="shared" ref="D334:F335" si="38">D335</f>
        <v>5000</v>
      </c>
      <c r="E334" s="7">
        <f t="shared" si="38"/>
        <v>5000</v>
      </c>
      <c r="F334" s="7">
        <f t="shared" si="38"/>
        <v>5000</v>
      </c>
      <c r="G334" s="82">
        <f t="shared" si="34"/>
        <v>1</v>
      </c>
      <c r="H334" s="82">
        <f t="shared" si="35"/>
        <v>1</v>
      </c>
      <c r="I334" s="82">
        <f t="shared" si="36"/>
        <v>1</v>
      </c>
    </row>
    <row r="335" spans="1:9" s="25" customFormat="1" x14ac:dyDescent="0.25">
      <c r="A335" s="10"/>
      <c r="B335" s="9">
        <v>4241</v>
      </c>
      <c r="C335" s="10" t="s">
        <v>118</v>
      </c>
      <c r="D335" s="7">
        <f t="shared" si="38"/>
        <v>5000</v>
      </c>
      <c r="E335" s="7">
        <f t="shared" si="38"/>
        <v>5000</v>
      </c>
      <c r="F335" s="7">
        <f t="shared" si="38"/>
        <v>5000</v>
      </c>
      <c r="G335" s="82">
        <f t="shared" si="34"/>
        <v>1</v>
      </c>
      <c r="H335" s="82">
        <f t="shared" si="35"/>
        <v>1</v>
      </c>
      <c r="I335" s="82">
        <f t="shared" si="36"/>
        <v>1</v>
      </c>
    </row>
    <row r="336" spans="1:9" s="25" customFormat="1" ht="15" customHeight="1" x14ac:dyDescent="0.25">
      <c r="A336" s="8" t="s">
        <v>230</v>
      </c>
      <c r="B336" s="11">
        <v>42411</v>
      </c>
      <c r="C336" s="8" t="s">
        <v>118</v>
      </c>
      <c r="D336" s="44">
        <v>5000</v>
      </c>
      <c r="E336" s="44">
        <v>5000</v>
      </c>
      <c r="F336" s="44">
        <v>5000</v>
      </c>
      <c r="G336" s="82">
        <f t="shared" si="34"/>
        <v>1</v>
      </c>
      <c r="H336" s="82">
        <f t="shared" si="35"/>
        <v>1</v>
      </c>
      <c r="I336" s="82">
        <f t="shared" si="36"/>
        <v>1</v>
      </c>
    </row>
    <row r="337" spans="1:9" s="25" customFormat="1" x14ac:dyDescent="0.25">
      <c r="A337" s="8"/>
      <c r="B337" s="9">
        <v>9</v>
      </c>
      <c r="C337" s="10" t="s">
        <v>137</v>
      </c>
      <c r="D337" s="7">
        <f t="shared" ref="D337:F340" si="39">D338</f>
        <v>0</v>
      </c>
      <c r="E337" s="7">
        <f t="shared" si="39"/>
        <v>0</v>
      </c>
      <c r="F337" s="7">
        <f t="shared" si="39"/>
        <v>0</v>
      </c>
      <c r="G337" s="82">
        <v>0</v>
      </c>
      <c r="H337" s="82">
        <v>0</v>
      </c>
      <c r="I337" s="82">
        <v>0</v>
      </c>
    </row>
    <row r="338" spans="1:9" s="25" customFormat="1" x14ac:dyDescent="0.25">
      <c r="A338" s="8"/>
      <c r="B338" s="9">
        <v>92</v>
      </c>
      <c r="C338" s="10" t="s">
        <v>138</v>
      </c>
      <c r="D338" s="7">
        <f t="shared" si="39"/>
        <v>0</v>
      </c>
      <c r="E338" s="7">
        <f t="shared" si="39"/>
        <v>0</v>
      </c>
      <c r="F338" s="7">
        <f t="shared" si="39"/>
        <v>0</v>
      </c>
      <c r="G338" s="82">
        <v>0</v>
      </c>
      <c r="H338" s="82">
        <v>0</v>
      </c>
      <c r="I338" s="82">
        <v>0</v>
      </c>
    </row>
    <row r="339" spans="1:9" s="25" customFormat="1" x14ac:dyDescent="0.25">
      <c r="A339" s="8"/>
      <c r="B339" s="9">
        <v>922</v>
      </c>
      <c r="C339" s="8" t="s">
        <v>139</v>
      </c>
      <c r="D339" s="7">
        <f t="shared" si="39"/>
        <v>0</v>
      </c>
      <c r="E339" s="7">
        <f t="shared" si="39"/>
        <v>0</v>
      </c>
      <c r="F339" s="7">
        <f t="shared" si="39"/>
        <v>0</v>
      </c>
      <c r="G339" s="82">
        <v>0</v>
      </c>
      <c r="H339" s="82">
        <v>0</v>
      </c>
      <c r="I339" s="82">
        <v>0</v>
      </c>
    </row>
    <row r="340" spans="1:9" s="25" customFormat="1" x14ac:dyDescent="0.25">
      <c r="A340" s="8"/>
      <c r="B340" s="9">
        <v>9222</v>
      </c>
      <c r="C340" s="10" t="s">
        <v>214</v>
      </c>
      <c r="D340" s="7">
        <f t="shared" si="39"/>
        <v>0</v>
      </c>
      <c r="E340" s="7">
        <f t="shared" si="39"/>
        <v>0</v>
      </c>
      <c r="F340" s="7">
        <f t="shared" si="39"/>
        <v>0</v>
      </c>
      <c r="G340" s="82">
        <v>0</v>
      </c>
      <c r="H340" s="82">
        <v>0</v>
      </c>
      <c r="I340" s="82">
        <v>0</v>
      </c>
    </row>
    <row r="341" spans="1:9" s="25" customFormat="1" x14ac:dyDescent="0.25">
      <c r="A341" s="8" t="s">
        <v>231</v>
      </c>
      <c r="B341" s="11">
        <v>92221</v>
      </c>
      <c r="C341" s="8" t="s">
        <v>216</v>
      </c>
      <c r="D341" s="44">
        <v>0</v>
      </c>
      <c r="E341" s="44">
        <v>0</v>
      </c>
      <c r="F341" s="44">
        <v>0</v>
      </c>
      <c r="G341" s="82">
        <v>0</v>
      </c>
      <c r="H341" s="82">
        <v>0</v>
      </c>
      <c r="I341" s="82">
        <v>0</v>
      </c>
    </row>
    <row r="342" spans="1:9" s="42" customFormat="1" x14ac:dyDescent="0.25">
      <c r="A342" s="39" t="s">
        <v>5</v>
      </c>
      <c r="B342" s="40" t="s">
        <v>154</v>
      </c>
      <c r="C342" s="39" t="s">
        <v>21</v>
      </c>
      <c r="D342" s="41">
        <f>D343</f>
        <v>85000</v>
      </c>
      <c r="E342" s="41">
        <f>E343</f>
        <v>86000</v>
      </c>
      <c r="F342" s="41">
        <f>F343</f>
        <v>87000</v>
      </c>
      <c r="G342" s="82">
        <f t="shared" si="34"/>
        <v>1.0117647058823529</v>
      </c>
      <c r="H342" s="82">
        <f t="shared" si="35"/>
        <v>1.0116279069767442</v>
      </c>
      <c r="I342" s="82">
        <f t="shared" si="36"/>
        <v>1.0235294117647058</v>
      </c>
    </row>
    <row r="343" spans="1:9" s="25" customFormat="1" x14ac:dyDescent="0.25">
      <c r="A343" s="10"/>
      <c r="B343" s="9">
        <v>3</v>
      </c>
      <c r="C343" s="10" t="s">
        <v>35</v>
      </c>
      <c r="D343" s="7">
        <f>D344+D359</f>
        <v>85000</v>
      </c>
      <c r="E343" s="7">
        <f>E344+E359</f>
        <v>86000</v>
      </c>
      <c r="F343" s="7">
        <f>F344+F359</f>
        <v>87000</v>
      </c>
      <c r="G343" s="82">
        <f t="shared" si="34"/>
        <v>1.0117647058823529</v>
      </c>
      <c r="H343" s="82">
        <f t="shared" si="35"/>
        <v>1.0116279069767442</v>
      </c>
      <c r="I343" s="82">
        <f t="shared" si="36"/>
        <v>1.0235294117647058</v>
      </c>
    </row>
    <row r="344" spans="1:9" s="42" customFormat="1" x14ac:dyDescent="0.25">
      <c r="A344" s="10"/>
      <c r="B344" s="9">
        <v>32</v>
      </c>
      <c r="C344" s="10" t="s">
        <v>36</v>
      </c>
      <c r="D344" s="7">
        <f>SUM(D345+D348+D351+D354)</f>
        <v>85000</v>
      </c>
      <c r="E344" s="7">
        <f>SUM(E345+E348+E351+E354)</f>
        <v>86000</v>
      </c>
      <c r="F344" s="7">
        <f>SUM(F345+F348+F351+F354)</f>
        <v>87000</v>
      </c>
      <c r="G344" s="82">
        <f t="shared" si="34"/>
        <v>1.0117647058823529</v>
      </c>
      <c r="H344" s="82">
        <f t="shared" si="35"/>
        <v>1.0116279069767442</v>
      </c>
      <c r="I344" s="82">
        <f t="shared" si="36"/>
        <v>1.0235294117647058</v>
      </c>
    </row>
    <row r="345" spans="1:9" s="25" customFormat="1" x14ac:dyDescent="0.25">
      <c r="A345" s="10"/>
      <c r="B345" s="9">
        <v>321</v>
      </c>
      <c r="C345" s="10" t="s">
        <v>37</v>
      </c>
      <c r="D345" s="7">
        <f t="shared" ref="D345:F346" si="40">D346</f>
        <v>1000</v>
      </c>
      <c r="E345" s="7">
        <f t="shared" si="40"/>
        <v>1000</v>
      </c>
      <c r="F345" s="7">
        <f t="shared" si="40"/>
        <v>1000</v>
      </c>
      <c r="G345" s="82">
        <f t="shared" si="34"/>
        <v>1</v>
      </c>
      <c r="H345" s="82">
        <f t="shared" si="35"/>
        <v>1</v>
      </c>
      <c r="I345" s="82">
        <f t="shared" si="36"/>
        <v>1</v>
      </c>
    </row>
    <row r="346" spans="1:9" s="25" customFormat="1" ht="12" customHeight="1" x14ac:dyDescent="0.25">
      <c r="A346" s="10"/>
      <c r="B346" s="9">
        <v>3211</v>
      </c>
      <c r="C346" s="10" t="s">
        <v>38</v>
      </c>
      <c r="D346" s="7">
        <f t="shared" si="40"/>
        <v>1000</v>
      </c>
      <c r="E346" s="7">
        <f t="shared" si="40"/>
        <v>1000</v>
      </c>
      <c r="F346" s="7">
        <f t="shared" si="40"/>
        <v>1000</v>
      </c>
      <c r="G346" s="82">
        <f t="shared" si="34"/>
        <v>1</v>
      </c>
      <c r="H346" s="82">
        <f t="shared" si="35"/>
        <v>1</v>
      </c>
      <c r="I346" s="82">
        <f t="shared" si="36"/>
        <v>1</v>
      </c>
    </row>
    <row r="347" spans="1:9" s="42" customFormat="1" ht="12.75" customHeight="1" x14ac:dyDescent="0.25">
      <c r="A347" s="8" t="s">
        <v>232</v>
      </c>
      <c r="B347" s="11">
        <v>32119</v>
      </c>
      <c r="C347" s="8" t="s">
        <v>126</v>
      </c>
      <c r="D347" s="44">
        <v>1000</v>
      </c>
      <c r="E347" s="44">
        <v>1000</v>
      </c>
      <c r="F347" s="44">
        <v>1000</v>
      </c>
      <c r="G347" s="82">
        <f t="shared" si="34"/>
        <v>1</v>
      </c>
      <c r="H347" s="82">
        <f t="shared" si="35"/>
        <v>1</v>
      </c>
      <c r="I347" s="82">
        <f t="shared" si="36"/>
        <v>1</v>
      </c>
    </row>
    <row r="348" spans="1:9" s="25" customFormat="1" x14ac:dyDescent="0.25">
      <c r="A348" s="10"/>
      <c r="B348" s="9">
        <v>322</v>
      </c>
      <c r="C348" s="10" t="s">
        <v>43</v>
      </c>
      <c r="D348" s="7">
        <f t="shared" ref="D348:F349" si="41">D349</f>
        <v>500</v>
      </c>
      <c r="E348" s="7">
        <f t="shared" si="41"/>
        <v>500</v>
      </c>
      <c r="F348" s="7">
        <f t="shared" si="41"/>
        <v>500</v>
      </c>
      <c r="G348" s="82">
        <f t="shared" si="34"/>
        <v>1</v>
      </c>
      <c r="H348" s="82">
        <f t="shared" si="35"/>
        <v>1</v>
      </c>
      <c r="I348" s="82">
        <f t="shared" si="36"/>
        <v>1</v>
      </c>
    </row>
    <row r="349" spans="1:9" s="25" customFormat="1" x14ac:dyDescent="0.25">
      <c r="A349" s="10"/>
      <c r="B349" s="9">
        <v>3221</v>
      </c>
      <c r="C349" s="10" t="s">
        <v>44</v>
      </c>
      <c r="D349" s="7">
        <f t="shared" si="41"/>
        <v>500</v>
      </c>
      <c r="E349" s="7">
        <f t="shared" si="41"/>
        <v>500</v>
      </c>
      <c r="F349" s="7">
        <f t="shared" si="41"/>
        <v>500</v>
      </c>
      <c r="G349" s="82">
        <f t="shared" si="34"/>
        <v>1</v>
      </c>
      <c r="H349" s="82">
        <f t="shared" si="35"/>
        <v>1</v>
      </c>
      <c r="I349" s="82">
        <f t="shared" si="36"/>
        <v>1</v>
      </c>
    </row>
    <row r="350" spans="1:9" s="42" customFormat="1" ht="14.25" customHeight="1" x14ac:dyDescent="0.25">
      <c r="A350" s="8" t="s">
        <v>233</v>
      </c>
      <c r="B350" s="11">
        <v>32219</v>
      </c>
      <c r="C350" s="8" t="s">
        <v>46</v>
      </c>
      <c r="D350" s="44">
        <v>500</v>
      </c>
      <c r="E350" s="44">
        <v>500</v>
      </c>
      <c r="F350" s="44">
        <v>500</v>
      </c>
      <c r="G350" s="82">
        <f t="shared" si="34"/>
        <v>1</v>
      </c>
      <c r="H350" s="82">
        <f t="shared" si="35"/>
        <v>1</v>
      </c>
      <c r="I350" s="82">
        <f t="shared" si="36"/>
        <v>1</v>
      </c>
    </row>
    <row r="351" spans="1:9" s="42" customFormat="1" ht="12" customHeight="1" x14ac:dyDescent="0.25">
      <c r="A351" s="10"/>
      <c r="B351" s="9">
        <v>323</v>
      </c>
      <c r="C351" s="10" t="s">
        <v>60</v>
      </c>
      <c r="D351" s="7">
        <f t="shared" ref="D351:F352" si="42">D352</f>
        <v>58000</v>
      </c>
      <c r="E351" s="7">
        <f t="shared" si="42"/>
        <v>59000</v>
      </c>
      <c r="F351" s="7">
        <f t="shared" si="42"/>
        <v>60000</v>
      </c>
      <c r="G351" s="82">
        <f t="shared" si="34"/>
        <v>1.0172413793103448</v>
      </c>
      <c r="H351" s="82">
        <f t="shared" si="35"/>
        <v>1.0169491525423728</v>
      </c>
      <c r="I351" s="82">
        <f t="shared" si="36"/>
        <v>1.0344827586206897</v>
      </c>
    </row>
    <row r="352" spans="1:9" ht="12" customHeight="1" x14ac:dyDescent="0.25">
      <c r="A352" s="10"/>
      <c r="B352" s="9">
        <v>3231</v>
      </c>
      <c r="C352" s="10" t="s">
        <v>61</v>
      </c>
      <c r="D352" s="7">
        <f t="shared" si="42"/>
        <v>58000</v>
      </c>
      <c r="E352" s="7">
        <f t="shared" si="42"/>
        <v>59000</v>
      </c>
      <c r="F352" s="7">
        <f t="shared" si="42"/>
        <v>60000</v>
      </c>
      <c r="G352" s="82">
        <f t="shared" si="34"/>
        <v>1.0172413793103448</v>
      </c>
      <c r="H352" s="82">
        <f t="shared" si="35"/>
        <v>1.0169491525423728</v>
      </c>
      <c r="I352" s="82">
        <f t="shared" si="36"/>
        <v>1.0344827586206897</v>
      </c>
    </row>
    <row r="353" spans="1:9" x14ac:dyDescent="0.25">
      <c r="A353" s="8" t="s">
        <v>234</v>
      </c>
      <c r="B353" s="11">
        <v>32319</v>
      </c>
      <c r="C353" s="8" t="s">
        <v>64</v>
      </c>
      <c r="D353" s="44">
        <v>58000</v>
      </c>
      <c r="E353" s="44">
        <v>59000</v>
      </c>
      <c r="F353" s="44">
        <v>60000</v>
      </c>
      <c r="G353" s="82">
        <f t="shared" si="34"/>
        <v>1.0172413793103448</v>
      </c>
      <c r="H353" s="82">
        <f t="shared" si="35"/>
        <v>1.0169491525423728</v>
      </c>
      <c r="I353" s="82">
        <f t="shared" si="36"/>
        <v>1.0344827586206897</v>
      </c>
    </row>
    <row r="354" spans="1:9" s="25" customFormat="1" x14ac:dyDescent="0.25">
      <c r="A354" s="8"/>
      <c r="B354" s="9">
        <v>329</v>
      </c>
      <c r="C354" s="10" t="s">
        <v>85</v>
      </c>
      <c r="D354" s="7">
        <f>SUM(D355+D357)</f>
        <v>25500</v>
      </c>
      <c r="E354" s="7">
        <f>SUM(E355+E357)</f>
        <v>25500</v>
      </c>
      <c r="F354" s="7">
        <f>SUM(F355+F357)</f>
        <v>25500</v>
      </c>
      <c r="G354" s="82">
        <f t="shared" si="34"/>
        <v>1</v>
      </c>
      <c r="H354" s="82">
        <f t="shared" si="35"/>
        <v>1</v>
      </c>
      <c r="I354" s="82">
        <f t="shared" si="36"/>
        <v>1</v>
      </c>
    </row>
    <row r="355" spans="1:9" s="42" customFormat="1" ht="30" x14ac:dyDescent="0.25">
      <c r="A355" s="10"/>
      <c r="B355" s="9">
        <v>3291</v>
      </c>
      <c r="C355" s="10" t="s">
        <v>235</v>
      </c>
      <c r="D355" s="7">
        <f>D356</f>
        <v>500</v>
      </c>
      <c r="E355" s="7">
        <f>E356</f>
        <v>500</v>
      </c>
      <c r="F355" s="7">
        <f>F356</f>
        <v>500</v>
      </c>
      <c r="G355" s="82">
        <f t="shared" si="34"/>
        <v>1</v>
      </c>
      <c r="H355" s="82">
        <f t="shared" si="35"/>
        <v>1</v>
      </c>
      <c r="I355" s="82">
        <f t="shared" si="36"/>
        <v>1</v>
      </c>
    </row>
    <row r="356" spans="1:9" s="42" customFormat="1" x14ac:dyDescent="0.25">
      <c r="A356" s="8" t="s">
        <v>236</v>
      </c>
      <c r="B356" s="11">
        <v>32919</v>
      </c>
      <c r="C356" s="8" t="s">
        <v>237</v>
      </c>
      <c r="D356" s="44">
        <v>500</v>
      </c>
      <c r="E356" s="44">
        <v>500</v>
      </c>
      <c r="F356" s="44">
        <v>500</v>
      </c>
      <c r="G356" s="82">
        <f t="shared" si="34"/>
        <v>1</v>
      </c>
      <c r="H356" s="82">
        <f t="shared" si="35"/>
        <v>1</v>
      </c>
      <c r="I356" s="82">
        <f t="shared" si="36"/>
        <v>1</v>
      </c>
    </row>
    <row r="357" spans="1:9" s="25" customFormat="1" x14ac:dyDescent="0.25">
      <c r="A357" s="10"/>
      <c r="B357" s="9">
        <v>3299</v>
      </c>
      <c r="C357" s="10" t="s">
        <v>85</v>
      </c>
      <c r="D357" s="7">
        <f>D358</f>
        <v>25000</v>
      </c>
      <c r="E357" s="7">
        <f>E358</f>
        <v>25000</v>
      </c>
      <c r="F357" s="7">
        <f>F358</f>
        <v>25000</v>
      </c>
      <c r="G357" s="82">
        <f t="shared" si="34"/>
        <v>1</v>
      </c>
      <c r="H357" s="82">
        <f t="shared" si="35"/>
        <v>1</v>
      </c>
      <c r="I357" s="82">
        <f t="shared" si="36"/>
        <v>1</v>
      </c>
    </row>
    <row r="358" spans="1:9" s="25" customFormat="1" x14ac:dyDescent="0.25">
      <c r="A358" s="8" t="s">
        <v>238</v>
      </c>
      <c r="B358" s="11">
        <v>32999</v>
      </c>
      <c r="C358" s="8" t="s">
        <v>85</v>
      </c>
      <c r="D358" s="44">
        <v>25000</v>
      </c>
      <c r="E358" s="44">
        <v>25000</v>
      </c>
      <c r="F358" s="44">
        <v>25000</v>
      </c>
      <c r="G358" s="82">
        <f t="shared" si="34"/>
        <v>1</v>
      </c>
      <c r="H358" s="82">
        <f t="shared" si="35"/>
        <v>1</v>
      </c>
      <c r="I358" s="82">
        <f t="shared" si="36"/>
        <v>1</v>
      </c>
    </row>
    <row r="359" spans="1:9" s="25" customFormat="1" x14ac:dyDescent="0.25">
      <c r="A359" s="8"/>
      <c r="B359" s="9">
        <v>9</v>
      </c>
      <c r="C359" s="10" t="s">
        <v>137</v>
      </c>
      <c r="D359" s="7">
        <f t="shared" ref="D359:F362" si="43">D360</f>
        <v>0</v>
      </c>
      <c r="E359" s="7">
        <f t="shared" si="43"/>
        <v>0</v>
      </c>
      <c r="F359" s="7">
        <f t="shared" si="43"/>
        <v>0</v>
      </c>
      <c r="G359" s="82">
        <v>0</v>
      </c>
      <c r="H359" s="82">
        <v>0</v>
      </c>
      <c r="I359" s="82">
        <v>0</v>
      </c>
    </row>
    <row r="360" spans="1:9" s="25" customFormat="1" x14ac:dyDescent="0.25">
      <c r="A360" s="8"/>
      <c r="B360" s="9">
        <v>92</v>
      </c>
      <c r="C360" s="10" t="s">
        <v>138</v>
      </c>
      <c r="D360" s="7">
        <f t="shared" si="43"/>
        <v>0</v>
      </c>
      <c r="E360" s="7">
        <f t="shared" si="43"/>
        <v>0</v>
      </c>
      <c r="F360" s="7">
        <f t="shared" si="43"/>
        <v>0</v>
      </c>
      <c r="G360" s="82">
        <v>0</v>
      </c>
      <c r="H360" s="82">
        <v>0</v>
      </c>
      <c r="I360" s="82">
        <v>0</v>
      </c>
    </row>
    <row r="361" spans="1:9" s="25" customFormat="1" x14ac:dyDescent="0.25">
      <c r="A361" s="8"/>
      <c r="B361" s="9">
        <v>922</v>
      </c>
      <c r="C361" s="8" t="s">
        <v>139</v>
      </c>
      <c r="D361" s="7">
        <f t="shared" si="43"/>
        <v>0</v>
      </c>
      <c r="E361" s="7">
        <f t="shared" si="43"/>
        <v>0</v>
      </c>
      <c r="F361" s="7">
        <f t="shared" si="43"/>
        <v>0</v>
      </c>
      <c r="G361" s="82">
        <v>0</v>
      </c>
      <c r="H361" s="82">
        <v>0</v>
      </c>
      <c r="I361" s="82">
        <v>0</v>
      </c>
    </row>
    <row r="362" spans="1:9" s="25" customFormat="1" x14ac:dyDescent="0.25">
      <c r="A362" s="8"/>
      <c r="B362" s="9">
        <v>9222</v>
      </c>
      <c r="C362" s="10" t="s">
        <v>214</v>
      </c>
      <c r="D362" s="7">
        <f t="shared" si="43"/>
        <v>0</v>
      </c>
      <c r="E362" s="7">
        <f t="shared" si="43"/>
        <v>0</v>
      </c>
      <c r="F362" s="7">
        <f t="shared" si="43"/>
        <v>0</v>
      </c>
      <c r="G362" s="82">
        <v>0</v>
      </c>
      <c r="H362" s="82">
        <v>0</v>
      </c>
      <c r="I362" s="82">
        <v>0</v>
      </c>
    </row>
    <row r="363" spans="1:9" s="25" customFormat="1" x14ac:dyDescent="0.25">
      <c r="A363" s="8" t="s">
        <v>239</v>
      </c>
      <c r="B363" s="11">
        <v>92221</v>
      </c>
      <c r="C363" s="8" t="s">
        <v>216</v>
      </c>
      <c r="D363" s="44">
        <v>0</v>
      </c>
      <c r="E363" s="44">
        <v>0</v>
      </c>
      <c r="F363" s="44">
        <v>0</v>
      </c>
      <c r="G363" s="82">
        <v>0</v>
      </c>
      <c r="H363" s="82">
        <v>0</v>
      </c>
      <c r="I363" s="82">
        <v>0</v>
      </c>
    </row>
    <row r="364" spans="1:9" s="25" customFormat="1" x14ac:dyDescent="0.25">
      <c r="A364" s="39" t="s">
        <v>5</v>
      </c>
      <c r="B364" s="40" t="s">
        <v>157</v>
      </c>
      <c r="C364" s="39" t="s">
        <v>26</v>
      </c>
      <c r="D364" s="41">
        <f>D365+D389</f>
        <v>7000000</v>
      </c>
      <c r="E364" s="41">
        <f>E365+E389</f>
        <v>7100000</v>
      </c>
      <c r="F364" s="41">
        <f>F365+F389</f>
        <v>7200000</v>
      </c>
      <c r="G364" s="82">
        <f t="shared" ref="G364:G421" si="44">E364/D364</f>
        <v>1.0142857142857142</v>
      </c>
      <c r="H364" s="82">
        <f t="shared" ref="H364:H421" si="45">F364/E364</f>
        <v>1.0140845070422535</v>
      </c>
      <c r="I364" s="82">
        <f t="shared" ref="I364:I421" si="46">F364/D364</f>
        <v>1.0285714285714285</v>
      </c>
    </row>
    <row r="365" spans="1:9" s="25" customFormat="1" x14ac:dyDescent="0.25">
      <c r="A365" s="10"/>
      <c r="B365" s="9">
        <v>3</v>
      </c>
      <c r="C365" s="10" t="s">
        <v>35</v>
      </c>
      <c r="D365" s="7">
        <f>SUM(D366+D377)</f>
        <v>7000000</v>
      </c>
      <c r="E365" s="7">
        <f>SUM(E366+E377)</f>
        <v>7100000</v>
      </c>
      <c r="F365" s="7">
        <f>SUM(F366+F377)</f>
        <v>7200000</v>
      </c>
      <c r="G365" s="82">
        <f t="shared" si="44"/>
        <v>1.0142857142857142</v>
      </c>
      <c r="H365" s="82">
        <f t="shared" si="45"/>
        <v>1.0140845070422535</v>
      </c>
      <c r="I365" s="82">
        <f t="shared" si="46"/>
        <v>1.0285714285714285</v>
      </c>
    </row>
    <row r="366" spans="1:9" s="25" customFormat="1" x14ac:dyDescent="0.25">
      <c r="A366" s="10"/>
      <c r="B366" s="9">
        <v>31</v>
      </c>
      <c r="C366" s="10" t="s">
        <v>122</v>
      </c>
      <c r="D366" s="7">
        <f>D368+D370+D373</f>
        <v>6978900</v>
      </c>
      <c r="E366" s="7">
        <f>E368+E370+E373</f>
        <v>7078900</v>
      </c>
      <c r="F366" s="7">
        <f>F368+F370+F373</f>
        <v>7178900</v>
      </c>
      <c r="G366" s="82">
        <f t="shared" si="44"/>
        <v>1.0143289057014715</v>
      </c>
      <c r="H366" s="82">
        <f t="shared" si="45"/>
        <v>1.014126488578734</v>
      </c>
      <c r="I366" s="82">
        <f t="shared" si="46"/>
        <v>1.0286578114029432</v>
      </c>
    </row>
    <row r="367" spans="1:9" s="42" customFormat="1" ht="12" customHeight="1" x14ac:dyDescent="0.25">
      <c r="A367" s="10"/>
      <c r="B367" s="9">
        <v>311</v>
      </c>
      <c r="C367" s="10" t="s">
        <v>123</v>
      </c>
      <c r="D367" s="7">
        <f t="shared" ref="D367:F368" si="47">D368</f>
        <v>5800000</v>
      </c>
      <c r="E367" s="7">
        <f t="shared" si="47"/>
        <v>5900000</v>
      </c>
      <c r="F367" s="7">
        <f t="shared" si="47"/>
        <v>6000000</v>
      </c>
      <c r="G367" s="82">
        <f t="shared" si="44"/>
        <v>1.0172413793103448</v>
      </c>
      <c r="H367" s="82">
        <f t="shared" si="45"/>
        <v>1.0169491525423728</v>
      </c>
      <c r="I367" s="82">
        <f t="shared" si="46"/>
        <v>1.0344827586206897</v>
      </c>
    </row>
    <row r="368" spans="1:9" ht="12" customHeight="1" x14ac:dyDescent="0.25">
      <c r="A368" s="10"/>
      <c r="B368" s="9">
        <v>3111</v>
      </c>
      <c r="C368" s="10" t="s">
        <v>124</v>
      </c>
      <c r="D368" s="7">
        <f t="shared" si="47"/>
        <v>5800000</v>
      </c>
      <c r="E368" s="7">
        <f t="shared" si="47"/>
        <v>5900000</v>
      </c>
      <c r="F368" s="7">
        <f t="shared" si="47"/>
        <v>6000000</v>
      </c>
      <c r="G368" s="82">
        <f t="shared" si="44"/>
        <v>1.0172413793103448</v>
      </c>
      <c r="H368" s="82">
        <f t="shared" si="45"/>
        <v>1.0169491525423728</v>
      </c>
      <c r="I368" s="82">
        <f t="shared" si="46"/>
        <v>1.0344827586206897</v>
      </c>
    </row>
    <row r="369" spans="1:9" ht="30" x14ac:dyDescent="0.25">
      <c r="A369" s="8" t="s">
        <v>278</v>
      </c>
      <c r="B369" s="58">
        <v>31111</v>
      </c>
      <c r="C369" s="59" t="s">
        <v>125</v>
      </c>
      <c r="D369" s="44">
        <v>5800000</v>
      </c>
      <c r="E369" s="44">
        <v>5900000</v>
      </c>
      <c r="F369" s="44">
        <v>6000000</v>
      </c>
      <c r="G369" s="82">
        <f t="shared" si="44"/>
        <v>1.0172413793103448</v>
      </c>
      <c r="H369" s="82">
        <f t="shared" si="45"/>
        <v>1.0169491525423728</v>
      </c>
      <c r="I369" s="82">
        <f t="shared" si="46"/>
        <v>1.0344827586206897</v>
      </c>
    </row>
    <row r="370" spans="1:9" x14ac:dyDescent="0.25">
      <c r="A370" s="8"/>
      <c r="B370" s="91">
        <v>312</v>
      </c>
      <c r="C370" s="92" t="s">
        <v>272</v>
      </c>
      <c r="D370" s="7">
        <f t="shared" ref="D370:F371" si="48">D371</f>
        <v>178900</v>
      </c>
      <c r="E370" s="7">
        <f t="shared" si="48"/>
        <v>170000</v>
      </c>
      <c r="F370" s="7">
        <f t="shared" si="48"/>
        <v>160000</v>
      </c>
      <c r="G370" s="82">
        <f t="shared" si="44"/>
        <v>0.95025153717160427</v>
      </c>
      <c r="H370" s="82">
        <f t="shared" si="45"/>
        <v>0.94117647058823528</v>
      </c>
      <c r="I370" s="82">
        <f t="shared" si="46"/>
        <v>0.8943543879262158</v>
      </c>
    </row>
    <row r="371" spans="1:9" x14ac:dyDescent="0.25">
      <c r="A371" s="8"/>
      <c r="B371" s="91">
        <v>3121</v>
      </c>
      <c r="C371" s="92" t="s">
        <v>272</v>
      </c>
      <c r="D371" s="7">
        <f t="shared" si="48"/>
        <v>178900</v>
      </c>
      <c r="E371" s="7">
        <f t="shared" si="48"/>
        <v>170000</v>
      </c>
      <c r="F371" s="7">
        <f t="shared" si="48"/>
        <v>160000</v>
      </c>
      <c r="G371" s="82">
        <f t="shared" si="44"/>
        <v>0.95025153717160427</v>
      </c>
      <c r="H371" s="82">
        <f t="shared" si="45"/>
        <v>0.94117647058823528</v>
      </c>
      <c r="I371" s="82">
        <f t="shared" si="46"/>
        <v>0.8943543879262158</v>
      </c>
    </row>
    <row r="372" spans="1:9" x14ac:dyDescent="0.25">
      <c r="A372" s="8" t="s">
        <v>279</v>
      </c>
      <c r="B372" s="52">
        <v>31219</v>
      </c>
      <c r="C372" s="92" t="s">
        <v>274</v>
      </c>
      <c r="D372" s="44">
        <v>178900</v>
      </c>
      <c r="E372" s="44">
        <v>170000</v>
      </c>
      <c r="F372" s="44">
        <v>160000</v>
      </c>
      <c r="G372" s="82">
        <f t="shared" si="44"/>
        <v>0.95025153717160427</v>
      </c>
      <c r="H372" s="82">
        <f t="shared" si="45"/>
        <v>0.94117647058823528</v>
      </c>
      <c r="I372" s="82">
        <f t="shared" si="46"/>
        <v>0.8943543879262158</v>
      </c>
    </row>
    <row r="373" spans="1:9" x14ac:dyDescent="0.25">
      <c r="A373" s="8"/>
      <c r="B373" s="91">
        <v>313</v>
      </c>
      <c r="C373" s="92" t="s">
        <v>273</v>
      </c>
      <c r="D373" s="7">
        <f>D374</f>
        <v>1000000</v>
      </c>
      <c r="E373" s="7">
        <f>E374</f>
        <v>1008900</v>
      </c>
      <c r="F373" s="7">
        <f>F374</f>
        <v>1018900</v>
      </c>
      <c r="G373" s="82">
        <f t="shared" si="44"/>
        <v>1.0088999999999999</v>
      </c>
      <c r="H373" s="82">
        <f t="shared" si="45"/>
        <v>1.0099117851124988</v>
      </c>
      <c r="I373" s="82">
        <f t="shared" si="46"/>
        <v>1.0188999999999999</v>
      </c>
    </row>
    <row r="374" spans="1:9" x14ac:dyDescent="0.25">
      <c r="A374" s="8"/>
      <c r="B374" s="91">
        <v>3131</v>
      </c>
      <c r="C374" s="92" t="s">
        <v>273</v>
      </c>
      <c r="D374" s="7">
        <f>D375+D376</f>
        <v>1000000</v>
      </c>
      <c r="E374" s="7">
        <f>E375+E376</f>
        <v>1008900</v>
      </c>
      <c r="F374" s="7">
        <f>F375+F376</f>
        <v>1018900</v>
      </c>
      <c r="G374" s="82">
        <f t="shared" si="44"/>
        <v>1.0088999999999999</v>
      </c>
      <c r="H374" s="82">
        <f t="shared" si="45"/>
        <v>1.0099117851124988</v>
      </c>
      <c r="I374" s="82">
        <f t="shared" si="46"/>
        <v>1.0188999999999999</v>
      </c>
    </row>
    <row r="375" spans="1:9" x14ac:dyDescent="0.25">
      <c r="A375" s="8" t="s">
        <v>280</v>
      </c>
      <c r="B375" s="52">
        <v>31311</v>
      </c>
      <c r="C375" s="53" t="s">
        <v>275</v>
      </c>
      <c r="D375" s="44">
        <v>0</v>
      </c>
      <c r="E375" s="44">
        <v>0</v>
      </c>
      <c r="F375" s="44">
        <v>0</v>
      </c>
      <c r="G375" s="82">
        <v>0</v>
      </c>
      <c r="H375" s="82">
        <v>0</v>
      </c>
      <c r="I375" s="82">
        <v>0</v>
      </c>
    </row>
    <row r="376" spans="1:9" x14ac:dyDescent="0.25">
      <c r="A376" s="8" t="s">
        <v>281</v>
      </c>
      <c r="B376" s="52">
        <v>31321</v>
      </c>
      <c r="C376" s="53" t="s">
        <v>276</v>
      </c>
      <c r="D376" s="44">
        <v>1000000</v>
      </c>
      <c r="E376" s="44">
        <v>1008900</v>
      </c>
      <c r="F376" s="44">
        <v>1018900</v>
      </c>
      <c r="G376" s="82">
        <f t="shared" si="44"/>
        <v>1.0088999999999999</v>
      </c>
      <c r="H376" s="82">
        <f t="shared" si="45"/>
        <v>1.0099117851124988</v>
      </c>
      <c r="I376" s="82">
        <f t="shared" si="46"/>
        <v>1.0188999999999999</v>
      </c>
    </row>
    <row r="377" spans="1:9" s="25" customFormat="1" x14ac:dyDescent="0.25">
      <c r="A377" s="10"/>
      <c r="B377" s="9">
        <v>32</v>
      </c>
      <c r="C377" s="10" t="s">
        <v>36</v>
      </c>
      <c r="D377" s="7">
        <f>SUM(D378+D381+D384)</f>
        <v>21100</v>
      </c>
      <c r="E377" s="7">
        <f>SUM(E378+E381+E384)</f>
        <v>21100</v>
      </c>
      <c r="F377" s="7">
        <f>SUM(F378+F381+F384)</f>
        <v>21100</v>
      </c>
      <c r="G377" s="82">
        <f t="shared" si="44"/>
        <v>1</v>
      </c>
      <c r="H377" s="82">
        <f t="shared" si="45"/>
        <v>1</v>
      </c>
      <c r="I377" s="82">
        <f t="shared" si="46"/>
        <v>1</v>
      </c>
    </row>
    <row r="378" spans="1:9" s="25" customFormat="1" ht="12" customHeight="1" x14ac:dyDescent="0.25">
      <c r="A378" s="10"/>
      <c r="B378" s="9">
        <v>321</v>
      </c>
      <c r="C378" s="10" t="s">
        <v>37</v>
      </c>
      <c r="D378" s="7">
        <f t="shared" ref="D378:F379" si="49">D379</f>
        <v>1000</v>
      </c>
      <c r="E378" s="7">
        <f t="shared" si="49"/>
        <v>1000</v>
      </c>
      <c r="F378" s="7">
        <f t="shared" si="49"/>
        <v>1000</v>
      </c>
      <c r="G378" s="82">
        <f t="shared" si="44"/>
        <v>1</v>
      </c>
      <c r="H378" s="82">
        <f t="shared" si="45"/>
        <v>1</v>
      </c>
      <c r="I378" s="82">
        <f t="shared" si="46"/>
        <v>1</v>
      </c>
    </row>
    <row r="379" spans="1:9" s="25" customFormat="1" x14ac:dyDescent="0.25">
      <c r="A379" s="10"/>
      <c r="B379" s="9">
        <v>3211</v>
      </c>
      <c r="C379" s="10" t="s">
        <v>38</v>
      </c>
      <c r="D379" s="7">
        <f t="shared" si="49"/>
        <v>1000</v>
      </c>
      <c r="E379" s="7">
        <f t="shared" si="49"/>
        <v>1000</v>
      </c>
      <c r="F379" s="7">
        <f t="shared" si="49"/>
        <v>1000</v>
      </c>
      <c r="G379" s="82">
        <f t="shared" si="44"/>
        <v>1</v>
      </c>
      <c r="H379" s="82">
        <f t="shared" si="45"/>
        <v>1</v>
      </c>
      <c r="I379" s="82">
        <f t="shared" si="46"/>
        <v>1</v>
      </c>
    </row>
    <row r="380" spans="1:9" s="25" customFormat="1" x14ac:dyDescent="0.25">
      <c r="A380" s="8" t="s">
        <v>240</v>
      </c>
      <c r="B380" s="11">
        <v>32119</v>
      </c>
      <c r="C380" s="8" t="s">
        <v>126</v>
      </c>
      <c r="D380" s="44">
        <v>1000</v>
      </c>
      <c r="E380" s="44">
        <v>1000</v>
      </c>
      <c r="F380" s="44">
        <v>1000</v>
      </c>
      <c r="G380" s="82">
        <f t="shared" si="44"/>
        <v>1</v>
      </c>
      <c r="H380" s="82">
        <f t="shared" si="45"/>
        <v>1</v>
      </c>
      <c r="I380" s="82">
        <f t="shared" si="46"/>
        <v>1</v>
      </c>
    </row>
    <row r="381" spans="1:9" s="42" customFormat="1" ht="12" customHeight="1" x14ac:dyDescent="0.25">
      <c r="A381" s="10"/>
      <c r="B381" s="9">
        <v>323</v>
      </c>
      <c r="C381" s="10" t="s">
        <v>60</v>
      </c>
      <c r="D381" s="7">
        <f t="shared" ref="D381:F382" si="50">D382</f>
        <v>0</v>
      </c>
      <c r="E381" s="7">
        <f t="shared" si="50"/>
        <v>0</v>
      </c>
      <c r="F381" s="7">
        <f t="shared" si="50"/>
        <v>0</v>
      </c>
      <c r="G381" s="82">
        <v>0</v>
      </c>
      <c r="H381" s="82">
        <v>0</v>
      </c>
      <c r="I381" s="82">
        <v>0</v>
      </c>
    </row>
    <row r="382" spans="1:9" s="25" customFormat="1" ht="12" customHeight="1" x14ac:dyDescent="0.25">
      <c r="A382" s="10"/>
      <c r="B382" s="9">
        <v>3239</v>
      </c>
      <c r="C382" s="10" t="s">
        <v>81</v>
      </c>
      <c r="D382" s="7">
        <f t="shared" si="50"/>
        <v>0</v>
      </c>
      <c r="E382" s="7">
        <f t="shared" si="50"/>
        <v>0</v>
      </c>
      <c r="F382" s="7">
        <f t="shared" si="50"/>
        <v>0</v>
      </c>
      <c r="G382" s="82">
        <v>0</v>
      </c>
      <c r="H382" s="82">
        <v>0</v>
      </c>
      <c r="I382" s="82">
        <v>0</v>
      </c>
    </row>
    <row r="383" spans="1:9" s="25" customFormat="1" x14ac:dyDescent="0.25">
      <c r="A383" s="8" t="s">
        <v>241</v>
      </c>
      <c r="B383" s="11">
        <v>32399</v>
      </c>
      <c r="C383" s="8" t="s">
        <v>82</v>
      </c>
      <c r="D383" s="44">
        <v>0</v>
      </c>
      <c r="E383" s="44">
        <v>0</v>
      </c>
      <c r="F383" s="44">
        <v>0</v>
      </c>
      <c r="G383" s="82">
        <v>0</v>
      </c>
      <c r="H383" s="82">
        <v>0</v>
      </c>
      <c r="I383" s="82">
        <v>0</v>
      </c>
    </row>
    <row r="384" spans="1:9" s="42" customFormat="1" x14ac:dyDescent="0.25">
      <c r="A384" s="8"/>
      <c r="B384" s="9">
        <v>329</v>
      </c>
      <c r="C384" s="10" t="s">
        <v>85</v>
      </c>
      <c r="D384" s="7">
        <f>D387+D385</f>
        <v>20100</v>
      </c>
      <c r="E384" s="7">
        <f>E387+E385</f>
        <v>20100</v>
      </c>
      <c r="F384" s="7">
        <f>F387+F385</f>
        <v>20100</v>
      </c>
      <c r="G384" s="82">
        <f t="shared" si="44"/>
        <v>1</v>
      </c>
      <c r="H384" s="82">
        <f t="shared" si="45"/>
        <v>1</v>
      </c>
      <c r="I384" s="82">
        <f t="shared" si="46"/>
        <v>1</v>
      </c>
    </row>
    <row r="385" spans="1:9" s="42" customFormat="1" x14ac:dyDescent="0.25">
      <c r="A385" s="8"/>
      <c r="B385" s="9">
        <v>3295</v>
      </c>
      <c r="C385" s="10" t="s">
        <v>92</v>
      </c>
      <c r="D385" s="7">
        <f>D386</f>
        <v>20000</v>
      </c>
      <c r="E385" s="7">
        <f>E386</f>
        <v>20000</v>
      </c>
      <c r="F385" s="7">
        <f>F386</f>
        <v>20000</v>
      </c>
      <c r="G385" s="82">
        <f t="shared" si="44"/>
        <v>1</v>
      </c>
      <c r="H385" s="82">
        <f t="shared" si="45"/>
        <v>1</v>
      </c>
      <c r="I385" s="82">
        <f t="shared" si="46"/>
        <v>1</v>
      </c>
    </row>
    <row r="386" spans="1:9" s="42" customFormat="1" ht="30" x14ac:dyDescent="0.25">
      <c r="A386" s="8" t="s">
        <v>282</v>
      </c>
      <c r="B386" s="11">
        <v>32955</v>
      </c>
      <c r="C386" s="8" t="s">
        <v>277</v>
      </c>
      <c r="D386" s="44">
        <v>20000</v>
      </c>
      <c r="E386" s="44">
        <v>20000</v>
      </c>
      <c r="F386" s="44">
        <v>20000</v>
      </c>
      <c r="G386" s="82">
        <f t="shared" si="44"/>
        <v>1</v>
      </c>
      <c r="H386" s="82">
        <f t="shared" si="45"/>
        <v>1</v>
      </c>
      <c r="I386" s="82">
        <f t="shared" si="46"/>
        <v>1</v>
      </c>
    </row>
    <row r="387" spans="1:9" s="25" customFormat="1" x14ac:dyDescent="0.25">
      <c r="A387" s="10"/>
      <c r="B387" s="9">
        <v>3299</v>
      </c>
      <c r="C387" s="10" t="s">
        <v>85</v>
      </c>
      <c r="D387" s="7">
        <f>D388</f>
        <v>100</v>
      </c>
      <c r="E387" s="7">
        <f>E388</f>
        <v>100</v>
      </c>
      <c r="F387" s="7">
        <f>F388</f>
        <v>100</v>
      </c>
      <c r="G387" s="82">
        <f t="shared" si="44"/>
        <v>1</v>
      </c>
      <c r="H387" s="82">
        <f t="shared" si="45"/>
        <v>1</v>
      </c>
      <c r="I387" s="82">
        <f t="shared" si="46"/>
        <v>1</v>
      </c>
    </row>
    <row r="388" spans="1:9" s="42" customFormat="1" x14ac:dyDescent="0.25">
      <c r="A388" s="8" t="s">
        <v>242</v>
      </c>
      <c r="B388" s="11">
        <v>32999</v>
      </c>
      <c r="C388" s="8" t="s">
        <v>85</v>
      </c>
      <c r="D388" s="44">
        <v>100</v>
      </c>
      <c r="E388" s="44">
        <v>100</v>
      </c>
      <c r="F388" s="44">
        <v>100</v>
      </c>
      <c r="G388" s="82">
        <f t="shared" si="44"/>
        <v>1</v>
      </c>
      <c r="H388" s="82">
        <f t="shared" si="45"/>
        <v>1</v>
      </c>
      <c r="I388" s="82">
        <f t="shared" si="46"/>
        <v>1</v>
      </c>
    </row>
    <row r="389" spans="1:9" s="42" customFormat="1" x14ac:dyDescent="0.25">
      <c r="A389" s="10"/>
      <c r="B389" s="9">
        <v>4</v>
      </c>
      <c r="C389" s="10" t="s">
        <v>101</v>
      </c>
      <c r="D389" s="7">
        <f>D390</f>
        <v>0</v>
      </c>
      <c r="E389" s="7">
        <f>E390</f>
        <v>0</v>
      </c>
      <c r="F389" s="7">
        <f>F390</f>
        <v>0</v>
      </c>
      <c r="G389" s="82">
        <v>0</v>
      </c>
      <c r="H389" s="82">
        <v>0</v>
      </c>
      <c r="I389" s="82">
        <v>0</v>
      </c>
    </row>
    <row r="390" spans="1:9" s="42" customFormat="1" x14ac:dyDescent="0.25">
      <c r="A390" s="10"/>
      <c r="B390" s="9">
        <v>42</v>
      </c>
      <c r="C390" s="10" t="s">
        <v>102</v>
      </c>
      <c r="D390" s="7">
        <f>SUM(D391+D395)</f>
        <v>0</v>
      </c>
      <c r="E390" s="7">
        <f>SUM(E391+E395)</f>
        <v>0</v>
      </c>
      <c r="F390" s="7">
        <f>SUM(F391+F395)</f>
        <v>0</v>
      </c>
      <c r="G390" s="82">
        <v>0</v>
      </c>
      <c r="H390" s="82">
        <v>0</v>
      </c>
      <c r="I390" s="82">
        <v>0</v>
      </c>
    </row>
    <row r="391" spans="1:9" s="42" customFormat="1" x14ac:dyDescent="0.25">
      <c r="A391" s="10"/>
      <c r="B391" s="9">
        <v>422</v>
      </c>
      <c r="C391" s="10" t="s">
        <v>114</v>
      </c>
      <c r="D391" s="7">
        <f>D392</f>
        <v>0</v>
      </c>
      <c r="E391" s="7">
        <f>E392</f>
        <v>0</v>
      </c>
      <c r="F391" s="7">
        <f>F392</f>
        <v>0</v>
      </c>
      <c r="G391" s="82">
        <v>0</v>
      </c>
      <c r="H391" s="82">
        <v>0</v>
      </c>
      <c r="I391" s="82">
        <v>0</v>
      </c>
    </row>
    <row r="392" spans="1:9" s="42" customFormat="1" x14ac:dyDescent="0.25">
      <c r="A392" s="10"/>
      <c r="B392" s="9">
        <v>4227</v>
      </c>
      <c r="C392" s="10" t="s">
        <v>115</v>
      </c>
      <c r="D392" s="7">
        <f>D394+D393</f>
        <v>0</v>
      </c>
      <c r="E392" s="7">
        <f>E394+E393</f>
        <v>0</v>
      </c>
      <c r="F392" s="7">
        <f>F394+F393</f>
        <v>0</v>
      </c>
      <c r="G392" s="82">
        <v>0</v>
      </c>
      <c r="H392" s="82">
        <v>0</v>
      </c>
      <c r="I392" s="82">
        <v>0</v>
      </c>
    </row>
    <row r="393" spans="1:9" s="42" customFormat="1" x14ac:dyDescent="0.25">
      <c r="A393" s="8" t="s">
        <v>270</v>
      </c>
      <c r="B393" s="11">
        <v>42271</v>
      </c>
      <c r="C393" s="8" t="s">
        <v>269</v>
      </c>
      <c r="D393" s="44">
        <v>0</v>
      </c>
      <c r="E393" s="44">
        <v>0</v>
      </c>
      <c r="F393" s="44">
        <v>0</v>
      </c>
      <c r="G393" s="82">
        <v>0</v>
      </c>
      <c r="H393" s="82">
        <v>0</v>
      </c>
      <c r="I393" s="82">
        <v>0</v>
      </c>
    </row>
    <row r="394" spans="1:9" s="42" customFormat="1" x14ac:dyDescent="0.25">
      <c r="A394" s="8" t="s">
        <v>270</v>
      </c>
      <c r="B394" s="11">
        <v>42273</v>
      </c>
      <c r="C394" s="8" t="s">
        <v>116</v>
      </c>
      <c r="D394" s="44">
        <v>0</v>
      </c>
      <c r="E394" s="44">
        <v>0</v>
      </c>
      <c r="F394" s="44">
        <v>0</v>
      </c>
      <c r="G394" s="82">
        <v>0</v>
      </c>
      <c r="H394" s="82">
        <v>0</v>
      </c>
      <c r="I394" s="82">
        <v>0</v>
      </c>
    </row>
    <row r="395" spans="1:9" s="42" customFormat="1" x14ac:dyDescent="0.25">
      <c r="A395" s="8"/>
      <c r="B395" s="9">
        <v>9</v>
      </c>
      <c r="C395" s="10" t="s">
        <v>137</v>
      </c>
      <c r="D395" s="7">
        <f t="shared" ref="D395:F397" si="51">D396</f>
        <v>0</v>
      </c>
      <c r="E395" s="7">
        <f t="shared" si="51"/>
        <v>0</v>
      </c>
      <c r="F395" s="7">
        <f t="shared" si="51"/>
        <v>0</v>
      </c>
      <c r="G395" s="82">
        <v>0</v>
      </c>
      <c r="H395" s="82">
        <v>0</v>
      </c>
      <c r="I395" s="82">
        <v>0</v>
      </c>
    </row>
    <row r="396" spans="1:9" s="42" customFormat="1" x14ac:dyDescent="0.25">
      <c r="A396" s="8"/>
      <c r="B396" s="9">
        <v>92</v>
      </c>
      <c r="C396" s="10" t="s">
        <v>138</v>
      </c>
      <c r="D396" s="7">
        <f t="shared" si="51"/>
        <v>0</v>
      </c>
      <c r="E396" s="7">
        <f t="shared" si="51"/>
        <v>0</v>
      </c>
      <c r="F396" s="7">
        <f t="shared" si="51"/>
        <v>0</v>
      </c>
      <c r="G396" s="82">
        <v>0</v>
      </c>
      <c r="H396" s="82">
        <v>0</v>
      </c>
      <c r="I396" s="82">
        <v>0</v>
      </c>
    </row>
    <row r="397" spans="1:9" s="42" customFormat="1" x14ac:dyDescent="0.25">
      <c r="A397" s="8"/>
      <c r="B397" s="9">
        <v>922</v>
      </c>
      <c r="C397" s="8" t="s">
        <v>139</v>
      </c>
      <c r="D397" s="7">
        <f t="shared" si="51"/>
        <v>0</v>
      </c>
      <c r="E397" s="7">
        <f t="shared" si="51"/>
        <v>0</v>
      </c>
      <c r="F397" s="7">
        <f t="shared" si="51"/>
        <v>0</v>
      </c>
      <c r="G397" s="82">
        <v>0</v>
      </c>
      <c r="H397" s="82">
        <v>0</v>
      </c>
      <c r="I397" s="82">
        <v>0</v>
      </c>
    </row>
    <row r="398" spans="1:9" s="42" customFormat="1" x14ac:dyDescent="0.25">
      <c r="A398" s="8"/>
      <c r="B398" s="9">
        <v>9222</v>
      </c>
      <c r="C398" s="10" t="s">
        <v>214</v>
      </c>
      <c r="D398" s="7">
        <f>D399</f>
        <v>0</v>
      </c>
      <c r="E398" s="7">
        <f>E399</f>
        <v>0</v>
      </c>
      <c r="F398" s="7">
        <f>F399</f>
        <v>0</v>
      </c>
      <c r="G398" s="82">
        <v>0</v>
      </c>
      <c r="H398" s="82">
        <v>0</v>
      </c>
      <c r="I398" s="82">
        <v>0</v>
      </c>
    </row>
    <row r="399" spans="1:9" s="25" customFormat="1" x14ac:dyDescent="0.25">
      <c r="A399" s="8" t="s">
        <v>243</v>
      </c>
      <c r="B399" s="11">
        <v>92221</v>
      </c>
      <c r="C399" s="8" t="s">
        <v>216</v>
      </c>
      <c r="D399" s="44">
        <v>0</v>
      </c>
      <c r="E399" s="44">
        <v>0</v>
      </c>
      <c r="F399" s="44">
        <v>0</v>
      </c>
      <c r="G399" s="82">
        <v>0</v>
      </c>
      <c r="H399" s="82">
        <v>0</v>
      </c>
      <c r="I399" s="82">
        <v>0</v>
      </c>
    </row>
    <row r="400" spans="1:9" s="42" customFormat="1" x14ac:dyDescent="0.25">
      <c r="A400" s="39" t="s">
        <v>5</v>
      </c>
      <c r="B400" s="40" t="s">
        <v>152</v>
      </c>
      <c r="C400" s="39" t="s">
        <v>30</v>
      </c>
      <c r="D400" s="41">
        <f>SUM(D401+D424)</f>
        <v>60000</v>
      </c>
      <c r="E400" s="41">
        <f>SUM(E401+E424)</f>
        <v>60000</v>
      </c>
      <c r="F400" s="41">
        <f>SUM(F401+F424)</f>
        <v>60000</v>
      </c>
      <c r="G400" s="82">
        <f t="shared" si="44"/>
        <v>1</v>
      </c>
      <c r="H400" s="82">
        <f t="shared" si="45"/>
        <v>1</v>
      </c>
      <c r="I400" s="82">
        <f t="shared" si="46"/>
        <v>1</v>
      </c>
    </row>
    <row r="401" spans="1:9" s="42" customFormat="1" x14ac:dyDescent="0.25">
      <c r="A401" s="10"/>
      <c r="B401" s="9">
        <v>3</v>
      </c>
      <c r="C401" s="10" t="s">
        <v>35</v>
      </c>
      <c r="D401" s="7">
        <f>D402+D420</f>
        <v>33000</v>
      </c>
      <c r="E401" s="7">
        <f>E402+E420</f>
        <v>36500</v>
      </c>
      <c r="F401" s="7">
        <f>F402+F420</f>
        <v>40000</v>
      </c>
      <c r="G401" s="82">
        <f t="shared" si="44"/>
        <v>1.106060606060606</v>
      </c>
      <c r="H401" s="82">
        <f t="shared" si="45"/>
        <v>1.095890410958904</v>
      </c>
      <c r="I401" s="82">
        <f t="shared" si="46"/>
        <v>1.2121212121212122</v>
      </c>
    </row>
    <row r="402" spans="1:9" s="42" customFormat="1" x14ac:dyDescent="0.25">
      <c r="A402" s="10"/>
      <c r="B402" s="9">
        <v>32</v>
      </c>
      <c r="C402" s="10" t="s">
        <v>36</v>
      </c>
      <c r="D402" s="7">
        <f>SUM(D403+D408+D413)</f>
        <v>32000</v>
      </c>
      <c r="E402" s="7">
        <f>SUM(E403+E408+E413)</f>
        <v>35500</v>
      </c>
      <c r="F402" s="7">
        <f>SUM(F403+F408+F413)</f>
        <v>39000</v>
      </c>
      <c r="G402" s="82">
        <f t="shared" si="44"/>
        <v>1.109375</v>
      </c>
      <c r="H402" s="82">
        <f t="shared" si="45"/>
        <v>1.0985915492957747</v>
      </c>
      <c r="I402" s="82">
        <f t="shared" si="46"/>
        <v>1.21875</v>
      </c>
    </row>
    <row r="403" spans="1:9" s="42" customFormat="1" x14ac:dyDescent="0.25">
      <c r="A403" s="10"/>
      <c r="B403" s="9">
        <v>322</v>
      </c>
      <c r="C403" s="10" t="s">
        <v>43</v>
      </c>
      <c r="D403" s="7">
        <f>D404+D406</f>
        <v>5000</v>
      </c>
      <c r="E403" s="7">
        <f>E404+E406</f>
        <v>2000</v>
      </c>
      <c r="F403" s="7">
        <f>F404+F406</f>
        <v>5000</v>
      </c>
      <c r="G403" s="82">
        <f t="shared" si="44"/>
        <v>0.4</v>
      </c>
      <c r="H403" s="82">
        <f t="shared" si="45"/>
        <v>2.5</v>
      </c>
      <c r="I403" s="82">
        <f t="shared" si="46"/>
        <v>1</v>
      </c>
    </row>
    <row r="404" spans="1:9" s="42" customFormat="1" x14ac:dyDescent="0.25">
      <c r="A404" s="10"/>
      <c r="B404" s="9">
        <v>3221</v>
      </c>
      <c r="C404" s="10" t="s">
        <v>44</v>
      </c>
      <c r="D404" s="7">
        <f>D405</f>
        <v>2000</v>
      </c>
      <c r="E404" s="7">
        <f>E405</f>
        <v>1000</v>
      </c>
      <c r="F404" s="7">
        <f>F405</f>
        <v>2000</v>
      </c>
      <c r="G404" s="82">
        <f t="shared" si="44"/>
        <v>0.5</v>
      </c>
      <c r="H404" s="82">
        <f t="shared" si="45"/>
        <v>2</v>
      </c>
      <c r="I404" s="82">
        <f t="shared" si="46"/>
        <v>1</v>
      </c>
    </row>
    <row r="405" spans="1:9" s="42" customFormat="1" x14ac:dyDescent="0.25">
      <c r="A405" s="8" t="s">
        <v>244</v>
      </c>
      <c r="B405" s="11">
        <v>32219</v>
      </c>
      <c r="C405" s="8" t="s">
        <v>46</v>
      </c>
      <c r="D405" s="44">
        <v>2000</v>
      </c>
      <c r="E405" s="44">
        <v>1000</v>
      </c>
      <c r="F405" s="44">
        <v>2000</v>
      </c>
      <c r="G405" s="82">
        <f t="shared" si="44"/>
        <v>0.5</v>
      </c>
      <c r="H405" s="82">
        <f t="shared" si="45"/>
        <v>2</v>
      </c>
      <c r="I405" s="82">
        <f t="shared" si="46"/>
        <v>1</v>
      </c>
    </row>
    <row r="406" spans="1:9" s="42" customFormat="1" x14ac:dyDescent="0.25">
      <c r="A406" s="8"/>
      <c r="B406" s="9">
        <v>3222</v>
      </c>
      <c r="C406" s="10" t="s">
        <v>47</v>
      </c>
      <c r="D406" s="7">
        <f>D407</f>
        <v>3000</v>
      </c>
      <c r="E406" s="7">
        <f>E407</f>
        <v>1000</v>
      </c>
      <c r="F406" s="7">
        <f>F407</f>
        <v>3000</v>
      </c>
      <c r="G406" s="82">
        <f t="shared" si="44"/>
        <v>0.33333333333333331</v>
      </c>
      <c r="H406" s="82">
        <f t="shared" si="45"/>
        <v>3</v>
      </c>
      <c r="I406" s="82">
        <f t="shared" si="46"/>
        <v>1</v>
      </c>
    </row>
    <row r="407" spans="1:9" s="42" customFormat="1" x14ac:dyDescent="0.25">
      <c r="A407" s="8" t="s">
        <v>302</v>
      </c>
      <c r="B407" s="11">
        <v>32222</v>
      </c>
      <c r="C407" s="8" t="s">
        <v>293</v>
      </c>
      <c r="D407" s="44">
        <v>3000</v>
      </c>
      <c r="E407" s="44">
        <v>1000</v>
      </c>
      <c r="F407" s="44">
        <v>3000</v>
      </c>
      <c r="G407" s="82">
        <f t="shared" si="44"/>
        <v>0.33333333333333331</v>
      </c>
      <c r="H407" s="82">
        <f t="shared" si="45"/>
        <v>3</v>
      </c>
      <c r="I407" s="82">
        <f t="shared" si="46"/>
        <v>1</v>
      </c>
    </row>
    <row r="408" spans="1:9" ht="15" customHeight="1" x14ac:dyDescent="0.25">
      <c r="A408" s="10"/>
      <c r="B408" s="9">
        <v>323</v>
      </c>
      <c r="C408" s="10" t="s">
        <v>60</v>
      </c>
      <c r="D408" s="7">
        <f>D409+D411</f>
        <v>14500</v>
      </c>
      <c r="E408" s="7">
        <f>E409+E411</f>
        <v>20000</v>
      </c>
      <c r="F408" s="7">
        <f>F409+F411</f>
        <v>20000</v>
      </c>
      <c r="G408" s="82">
        <f t="shared" si="44"/>
        <v>1.3793103448275863</v>
      </c>
      <c r="H408" s="82">
        <f t="shared" si="45"/>
        <v>1</v>
      </c>
      <c r="I408" s="82">
        <f t="shared" si="46"/>
        <v>1.3793103448275863</v>
      </c>
    </row>
    <row r="409" spans="1:9" ht="15" customHeight="1" x14ac:dyDescent="0.25">
      <c r="A409" s="10"/>
      <c r="B409" s="9">
        <v>3232</v>
      </c>
      <c r="C409" s="10" t="s">
        <v>65</v>
      </c>
      <c r="D409" s="7">
        <f>D410</f>
        <v>14500</v>
      </c>
      <c r="E409" s="7">
        <f>E410</f>
        <v>20000</v>
      </c>
      <c r="F409" s="7">
        <f>F410</f>
        <v>20000</v>
      </c>
      <c r="G409" s="82">
        <f t="shared" si="44"/>
        <v>1.3793103448275863</v>
      </c>
      <c r="H409" s="82">
        <f t="shared" si="45"/>
        <v>1</v>
      </c>
      <c r="I409" s="82">
        <f t="shared" si="46"/>
        <v>1.3793103448275863</v>
      </c>
    </row>
    <row r="410" spans="1:9" s="25" customFormat="1" x14ac:dyDescent="0.25">
      <c r="A410" s="8" t="s">
        <v>245</v>
      </c>
      <c r="B410" s="11">
        <v>32329</v>
      </c>
      <c r="C410" s="8" t="s">
        <v>127</v>
      </c>
      <c r="D410" s="44">
        <v>14500</v>
      </c>
      <c r="E410" s="44">
        <v>20000</v>
      </c>
      <c r="F410" s="44">
        <v>20000</v>
      </c>
      <c r="G410" s="82">
        <f t="shared" si="44"/>
        <v>1.3793103448275863</v>
      </c>
      <c r="H410" s="82">
        <f t="shared" si="45"/>
        <v>1</v>
      </c>
      <c r="I410" s="82">
        <f t="shared" si="46"/>
        <v>1.3793103448275863</v>
      </c>
    </row>
    <row r="411" spans="1:9" s="25" customFormat="1" x14ac:dyDescent="0.25">
      <c r="A411" s="10"/>
      <c r="B411" s="9">
        <v>3235</v>
      </c>
      <c r="C411" s="10" t="s">
        <v>70</v>
      </c>
      <c r="D411" s="7">
        <f>D412</f>
        <v>0</v>
      </c>
      <c r="E411" s="7">
        <f>E412</f>
        <v>0</v>
      </c>
      <c r="F411" s="7">
        <f>F412</f>
        <v>0</v>
      </c>
      <c r="G411" s="82">
        <v>0</v>
      </c>
      <c r="H411" s="82">
        <v>0</v>
      </c>
      <c r="I411" s="82">
        <v>0</v>
      </c>
    </row>
    <row r="412" spans="1:9" s="25" customFormat="1" x14ac:dyDescent="0.25">
      <c r="A412" s="8" t="s">
        <v>246</v>
      </c>
      <c r="B412" s="11">
        <v>32359</v>
      </c>
      <c r="C412" s="8" t="s">
        <v>130</v>
      </c>
      <c r="D412" s="44">
        <v>0</v>
      </c>
      <c r="E412" s="44">
        <v>0</v>
      </c>
      <c r="F412" s="44">
        <v>0</v>
      </c>
      <c r="G412" s="82">
        <v>0</v>
      </c>
      <c r="H412" s="82">
        <v>0</v>
      </c>
      <c r="I412" s="82">
        <v>0</v>
      </c>
    </row>
    <row r="413" spans="1:9" s="25" customFormat="1" x14ac:dyDescent="0.25">
      <c r="A413" s="10"/>
      <c r="B413" s="9">
        <v>329</v>
      </c>
      <c r="C413" s="10" t="s">
        <v>85</v>
      </c>
      <c r="D413" s="7">
        <f>SUM(D414+D418)</f>
        <v>12500</v>
      </c>
      <c r="E413" s="7">
        <f>SUM(E414+E418)</f>
        <v>13500</v>
      </c>
      <c r="F413" s="7">
        <f>SUM(F414+F418)</f>
        <v>14000</v>
      </c>
      <c r="G413" s="82">
        <f t="shared" si="44"/>
        <v>1.08</v>
      </c>
      <c r="H413" s="82">
        <f t="shared" si="45"/>
        <v>1.037037037037037</v>
      </c>
      <c r="I413" s="82">
        <f t="shared" si="46"/>
        <v>1.1200000000000001</v>
      </c>
    </row>
    <row r="414" spans="1:9" s="42" customFormat="1" x14ac:dyDescent="0.25">
      <c r="A414" s="48"/>
      <c r="B414" s="9">
        <v>3292</v>
      </c>
      <c r="C414" s="10" t="s">
        <v>86</v>
      </c>
      <c r="D414" s="7">
        <f>SUM(D416+D417)+D415</f>
        <v>12000</v>
      </c>
      <c r="E414" s="7">
        <f>SUM(E416+E417)+E415</f>
        <v>13000</v>
      </c>
      <c r="F414" s="7">
        <f>SUM(F416+F417)+F415</f>
        <v>13500</v>
      </c>
      <c r="G414" s="82">
        <f t="shared" si="44"/>
        <v>1.0833333333333333</v>
      </c>
      <c r="H414" s="82">
        <f t="shared" si="45"/>
        <v>1.0384615384615385</v>
      </c>
      <c r="I414" s="82">
        <f t="shared" si="46"/>
        <v>1.125</v>
      </c>
    </row>
    <row r="415" spans="1:9" s="42" customFormat="1" x14ac:dyDescent="0.25">
      <c r="A415" s="48" t="s">
        <v>395</v>
      </c>
      <c r="B415" s="11">
        <v>32921</v>
      </c>
      <c r="C415" s="8" t="s">
        <v>297</v>
      </c>
      <c r="D415" s="44">
        <v>1000</v>
      </c>
      <c r="E415" s="44">
        <v>1000</v>
      </c>
      <c r="F415" s="44">
        <v>1500</v>
      </c>
      <c r="G415" s="82">
        <f t="shared" si="44"/>
        <v>1</v>
      </c>
      <c r="H415" s="82">
        <f t="shared" si="45"/>
        <v>1.5</v>
      </c>
      <c r="I415" s="82">
        <f t="shared" si="46"/>
        <v>1.5</v>
      </c>
    </row>
    <row r="416" spans="1:9" s="25" customFormat="1" x14ac:dyDescent="0.25">
      <c r="A416" s="150" t="s">
        <v>247</v>
      </c>
      <c r="B416" s="11">
        <v>32922</v>
      </c>
      <c r="C416" s="8" t="s">
        <v>87</v>
      </c>
      <c r="D416" s="44">
        <v>7500</v>
      </c>
      <c r="E416" s="44">
        <v>8000</v>
      </c>
      <c r="F416" s="44">
        <v>8000</v>
      </c>
      <c r="G416" s="82">
        <f t="shared" si="44"/>
        <v>1.0666666666666667</v>
      </c>
      <c r="H416" s="82">
        <f t="shared" si="45"/>
        <v>1</v>
      </c>
      <c r="I416" s="82">
        <f t="shared" si="46"/>
        <v>1.0666666666666667</v>
      </c>
    </row>
    <row r="417" spans="1:9" s="25" customFormat="1" ht="12" customHeight="1" x14ac:dyDescent="0.25">
      <c r="A417" s="150" t="s">
        <v>248</v>
      </c>
      <c r="B417" s="11">
        <v>32923</v>
      </c>
      <c r="C417" s="8" t="s">
        <v>88</v>
      </c>
      <c r="D417" s="44">
        <v>3500</v>
      </c>
      <c r="E417" s="44">
        <v>4000</v>
      </c>
      <c r="F417" s="44">
        <v>4000</v>
      </c>
      <c r="G417" s="82">
        <f t="shared" si="44"/>
        <v>1.1428571428571428</v>
      </c>
      <c r="H417" s="82">
        <f t="shared" si="45"/>
        <v>1</v>
      </c>
      <c r="I417" s="82">
        <f t="shared" si="46"/>
        <v>1.1428571428571428</v>
      </c>
    </row>
    <row r="418" spans="1:9" s="25" customFormat="1" ht="12" customHeight="1" x14ac:dyDescent="0.25">
      <c r="A418" s="48"/>
      <c r="B418" s="9">
        <v>3299</v>
      </c>
      <c r="C418" s="10" t="s">
        <v>85</v>
      </c>
      <c r="D418" s="7">
        <f>D419</f>
        <v>500</v>
      </c>
      <c r="E418" s="7">
        <f>E419</f>
        <v>500</v>
      </c>
      <c r="F418" s="7">
        <f>F419</f>
        <v>500</v>
      </c>
      <c r="G418" s="82">
        <f t="shared" si="44"/>
        <v>1</v>
      </c>
      <c r="H418" s="82">
        <f t="shared" si="45"/>
        <v>1</v>
      </c>
      <c r="I418" s="82">
        <f t="shared" si="46"/>
        <v>1</v>
      </c>
    </row>
    <row r="419" spans="1:9" s="25" customFormat="1" x14ac:dyDescent="0.25">
      <c r="A419" s="150" t="s">
        <v>249</v>
      </c>
      <c r="B419" s="11">
        <v>32999</v>
      </c>
      <c r="C419" s="8" t="s">
        <v>85</v>
      </c>
      <c r="D419" s="44">
        <v>500</v>
      </c>
      <c r="E419" s="44">
        <v>500</v>
      </c>
      <c r="F419" s="44">
        <v>500</v>
      </c>
      <c r="G419" s="82">
        <f t="shared" si="44"/>
        <v>1</v>
      </c>
      <c r="H419" s="82">
        <f t="shared" si="45"/>
        <v>1</v>
      </c>
      <c r="I419" s="82">
        <f t="shared" si="46"/>
        <v>1</v>
      </c>
    </row>
    <row r="420" spans="1:9" ht="12" customHeight="1" x14ac:dyDescent="0.25">
      <c r="A420" s="150"/>
      <c r="B420" s="9">
        <v>34</v>
      </c>
      <c r="C420" s="10" t="s">
        <v>94</v>
      </c>
      <c r="D420" s="7">
        <f t="shared" ref="D420:F422" si="52">D421</f>
        <v>1000</v>
      </c>
      <c r="E420" s="7">
        <f t="shared" si="52"/>
        <v>1000</v>
      </c>
      <c r="F420" s="7">
        <f t="shared" si="52"/>
        <v>1000</v>
      </c>
      <c r="G420" s="82">
        <f t="shared" si="44"/>
        <v>1</v>
      </c>
      <c r="H420" s="82">
        <f t="shared" si="45"/>
        <v>1</v>
      </c>
      <c r="I420" s="82">
        <f t="shared" si="46"/>
        <v>1</v>
      </c>
    </row>
    <row r="421" spans="1:9" ht="12" customHeight="1" x14ac:dyDescent="0.25">
      <c r="A421" s="150"/>
      <c r="B421" s="9">
        <v>343</v>
      </c>
      <c r="C421" s="10" t="s">
        <v>95</v>
      </c>
      <c r="D421" s="7">
        <f t="shared" si="52"/>
        <v>1000</v>
      </c>
      <c r="E421" s="7">
        <f t="shared" si="52"/>
        <v>1000</v>
      </c>
      <c r="F421" s="7">
        <f t="shared" si="52"/>
        <v>1000</v>
      </c>
      <c r="G421" s="82">
        <f t="shared" si="44"/>
        <v>1</v>
      </c>
      <c r="H421" s="82">
        <f t="shared" si="45"/>
        <v>1</v>
      </c>
      <c r="I421" s="82">
        <f t="shared" si="46"/>
        <v>1</v>
      </c>
    </row>
    <row r="422" spans="1:9" ht="12" customHeight="1" x14ac:dyDescent="0.25">
      <c r="A422" s="150"/>
      <c r="B422" s="9">
        <v>3431</v>
      </c>
      <c r="C422" s="10" t="s">
        <v>96</v>
      </c>
      <c r="D422" s="7">
        <f t="shared" si="52"/>
        <v>1000</v>
      </c>
      <c r="E422" s="7">
        <f t="shared" si="52"/>
        <v>1000</v>
      </c>
      <c r="F422" s="7">
        <f t="shared" si="52"/>
        <v>1000</v>
      </c>
      <c r="G422" s="82">
        <f t="shared" ref="G422:G475" si="53">E422/D422</f>
        <v>1</v>
      </c>
      <c r="H422" s="82">
        <f t="shared" ref="H422:H475" si="54">F422/E422</f>
        <v>1</v>
      </c>
      <c r="I422" s="82">
        <f t="shared" ref="I422:I475" si="55">F422/D422</f>
        <v>1</v>
      </c>
    </row>
    <row r="423" spans="1:9" x14ac:dyDescent="0.25">
      <c r="A423" s="150" t="s">
        <v>394</v>
      </c>
      <c r="B423" s="11">
        <v>34311</v>
      </c>
      <c r="C423" s="8" t="s">
        <v>97</v>
      </c>
      <c r="D423" s="44">
        <v>1000</v>
      </c>
      <c r="E423" s="44">
        <v>1000</v>
      </c>
      <c r="F423" s="44">
        <v>1000</v>
      </c>
      <c r="G423" s="82">
        <f t="shared" si="53"/>
        <v>1</v>
      </c>
      <c r="H423" s="82">
        <f t="shared" si="54"/>
        <v>1</v>
      </c>
      <c r="I423" s="82">
        <f t="shared" si="55"/>
        <v>1</v>
      </c>
    </row>
    <row r="424" spans="1:9" s="25" customFormat="1" x14ac:dyDescent="0.25">
      <c r="A424" s="150"/>
      <c r="B424" s="9">
        <v>4</v>
      </c>
      <c r="C424" s="10" t="s">
        <v>101</v>
      </c>
      <c r="D424" s="7">
        <f>D425</f>
        <v>27000</v>
      </c>
      <c r="E424" s="7">
        <f>E425</f>
        <v>23500</v>
      </c>
      <c r="F424" s="7">
        <f>F425</f>
        <v>20000</v>
      </c>
      <c r="G424" s="82">
        <f t="shared" si="53"/>
        <v>0.87037037037037035</v>
      </c>
      <c r="H424" s="82">
        <f t="shared" si="54"/>
        <v>0.85106382978723405</v>
      </c>
      <c r="I424" s="82">
        <f t="shared" si="55"/>
        <v>0.7407407407407407</v>
      </c>
    </row>
    <row r="425" spans="1:9" s="25" customFormat="1" x14ac:dyDescent="0.25">
      <c r="A425" s="150"/>
      <c r="B425" s="9">
        <v>42</v>
      </c>
      <c r="C425" s="10" t="s">
        <v>102</v>
      </c>
      <c r="D425" s="7">
        <f>SUM(D426+D429+D436)</f>
        <v>27000</v>
      </c>
      <c r="E425" s="7">
        <f>SUM(E426+E429+E436)</f>
        <v>23500</v>
      </c>
      <c r="F425" s="7">
        <f>SUM(F426+F429+F436)</f>
        <v>20000</v>
      </c>
      <c r="G425" s="82">
        <f t="shared" si="53"/>
        <v>0.87037037037037035</v>
      </c>
      <c r="H425" s="82">
        <f t="shared" si="54"/>
        <v>0.85106382978723405</v>
      </c>
      <c r="I425" s="82">
        <f t="shared" si="55"/>
        <v>0.7407407407407407</v>
      </c>
    </row>
    <row r="426" spans="1:9" s="42" customFormat="1" x14ac:dyDescent="0.25">
      <c r="A426" s="150"/>
      <c r="B426" s="9">
        <v>421</v>
      </c>
      <c r="C426" s="10" t="s">
        <v>103</v>
      </c>
      <c r="D426" s="7">
        <f t="shared" ref="D426:F427" si="56">D427</f>
        <v>5000</v>
      </c>
      <c r="E426" s="7">
        <f t="shared" si="56"/>
        <v>10000</v>
      </c>
      <c r="F426" s="7">
        <f t="shared" si="56"/>
        <v>15000</v>
      </c>
      <c r="G426" s="82">
        <f t="shared" si="53"/>
        <v>2</v>
      </c>
      <c r="H426" s="82">
        <f t="shared" si="54"/>
        <v>1.5</v>
      </c>
      <c r="I426" s="82">
        <f t="shared" si="55"/>
        <v>3</v>
      </c>
    </row>
    <row r="427" spans="1:9" s="25" customFormat="1" x14ac:dyDescent="0.25">
      <c r="A427" s="150"/>
      <c r="B427" s="9">
        <v>4212</v>
      </c>
      <c r="C427" s="10" t="s">
        <v>104</v>
      </c>
      <c r="D427" s="7">
        <f t="shared" si="56"/>
        <v>5000</v>
      </c>
      <c r="E427" s="7">
        <f t="shared" si="56"/>
        <v>10000</v>
      </c>
      <c r="F427" s="7">
        <f t="shared" si="56"/>
        <v>15000</v>
      </c>
      <c r="G427" s="82">
        <f t="shared" si="53"/>
        <v>2</v>
      </c>
      <c r="H427" s="82">
        <f t="shared" si="54"/>
        <v>1.5</v>
      </c>
      <c r="I427" s="82">
        <f t="shared" si="55"/>
        <v>3</v>
      </c>
    </row>
    <row r="428" spans="1:9" s="25" customFormat="1" x14ac:dyDescent="0.25">
      <c r="A428" s="150" t="s">
        <v>250</v>
      </c>
      <c r="B428" s="11">
        <v>42129</v>
      </c>
      <c r="C428" s="8" t="s">
        <v>251</v>
      </c>
      <c r="D428" s="44">
        <v>5000</v>
      </c>
      <c r="E428" s="44">
        <v>10000</v>
      </c>
      <c r="F428" s="44">
        <v>15000</v>
      </c>
      <c r="G428" s="82">
        <f t="shared" si="53"/>
        <v>2</v>
      </c>
      <c r="H428" s="82">
        <f t="shared" si="54"/>
        <v>1.5</v>
      </c>
      <c r="I428" s="82">
        <f t="shared" si="55"/>
        <v>3</v>
      </c>
    </row>
    <row r="429" spans="1:9" s="42" customFormat="1" x14ac:dyDescent="0.25">
      <c r="A429" s="150"/>
      <c r="B429" s="9">
        <v>422</v>
      </c>
      <c r="C429" s="10" t="s">
        <v>116</v>
      </c>
      <c r="D429" s="7">
        <f>D433+D430</f>
        <v>20000</v>
      </c>
      <c r="E429" s="7">
        <f>E433+E430</f>
        <v>9500</v>
      </c>
      <c r="F429" s="7">
        <f>F433+F430</f>
        <v>4000</v>
      </c>
      <c r="G429" s="82">
        <f t="shared" si="53"/>
        <v>0.47499999999999998</v>
      </c>
      <c r="H429" s="82">
        <f t="shared" si="54"/>
        <v>0.42105263157894735</v>
      </c>
      <c r="I429" s="82">
        <f t="shared" si="55"/>
        <v>0.2</v>
      </c>
    </row>
    <row r="430" spans="1:9" s="42" customFormat="1" x14ac:dyDescent="0.25">
      <c r="A430" s="150"/>
      <c r="B430" s="9">
        <v>4221</v>
      </c>
      <c r="C430" s="10" t="s">
        <v>294</v>
      </c>
      <c r="D430" s="7">
        <f>D431+D432</f>
        <v>10000</v>
      </c>
      <c r="E430" s="7">
        <f>E431+E432</f>
        <v>5000</v>
      </c>
      <c r="F430" s="7">
        <f>F431+F432</f>
        <v>2000</v>
      </c>
      <c r="G430" s="82">
        <f t="shared" si="53"/>
        <v>0.5</v>
      </c>
      <c r="H430" s="82">
        <f t="shared" si="54"/>
        <v>0.4</v>
      </c>
      <c r="I430" s="82">
        <f t="shared" si="55"/>
        <v>0.2</v>
      </c>
    </row>
    <row r="431" spans="1:9" s="42" customFormat="1" x14ac:dyDescent="0.25">
      <c r="A431" s="150" t="s">
        <v>392</v>
      </c>
      <c r="B431" s="11">
        <v>42211</v>
      </c>
      <c r="C431" s="8" t="s">
        <v>295</v>
      </c>
      <c r="D431" s="44">
        <v>5000</v>
      </c>
      <c r="E431" s="44">
        <v>3000</v>
      </c>
      <c r="F431" s="44">
        <v>1000</v>
      </c>
      <c r="G431" s="82">
        <f t="shared" si="53"/>
        <v>0.6</v>
      </c>
      <c r="H431" s="82">
        <f t="shared" si="54"/>
        <v>0.33333333333333331</v>
      </c>
      <c r="I431" s="82">
        <f t="shared" si="55"/>
        <v>0.2</v>
      </c>
    </row>
    <row r="432" spans="1:9" s="42" customFormat="1" x14ac:dyDescent="0.25">
      <c r="A432" s="150" t="s">
        <v>393</v>
      </c>
      <c r="B432" s="11">
        <v>42212</v>
      </c>
      <c r="C432" s="8" t="s">
        <v>296</v>
      </c>
      <c r="D432" s="44">
        <v>5000</v>
      </c>
      <c r="E432" s="44">
        <v>2000</v>
      </c>
      <c r="F432" s="44">
        <v>1000</v>
      </c>
      <c r="G432" s="82">
        <f t="shared" si="53"/>
        <v>0.4</v>
      </c>
      <c r="H432" s="82">
        <f t="shared" si="54"/>
        <v>0.5</v>
      </c>
      <c r="I432" s="82">
        <f t="shared" si="55"/>
        <v>0.2</v>
      </c>
    </row>
    <row r="433" spans="1:9" s="42" customFormat="1" ht="12" customHeight="1" x14ac:dyDescent="0.25">
      <c r="A433" s="150"/>
      <c r="B433" s="9">
        <v>4227</v>
      </c>
      <c r="C433" s="10" t="s">
        <v>115</v>
      </c>
      <c r="D433" s="7">
        <f>D435+D434</f>
        <v>10000</v>
      </c>
      <c r="E433" s="7">
        <f>E435+E434</f>
        <v>4500</v>
      </c>
      <c r="F433" s="7">
        <f>F435+F434</f>
        <v>2000</v>
      </c>
      <c r="G433" s="82">
        <f t="shared" si="53"/>
        <v>0.45</v>
      </c>
      <c r="H433" s="82">
        <f t="shared" si="54"/>
        <v>0.44444444444444442</v>
      </c>
      <c r="I433" s="82">
        <f t="shared" si="55"/>
        <v>0.2</v>
      </c>
    </row>
    <row r="434" spans="1:9" s="42" customFormat="1" ht="14.25" customHeight="1" x14ac:dyDescent="0.25">
      <c r="A434" s="150" t="s">
        <v>303</v>
      </c>
      <c r="B434" s="11">
        <v>42271</v>
      </c>
      <c r="C434" s="8" t="s">
        <v>291</v>
      </c>
      <c r="D434" s="44">
        <v>5000</v>
      </c>
      <c r="E434" s="44">
        <v>2500</v>
      </c>
      <c r="F434" s="44">
        <v>1000</v>
      </c>
      <c r="G434" s="82">
        <f t="shared" si="53"/>
        <v>0.5</v>
      </c>
      <c r="H434" s="82">
        <f t="shared" si="54"/>
        <v>0.4</v>
      </c>
      <c r="I434" s="82">
        <f t="shared" si="55"/>
        <v>0.2</v>
      </c>
    </row>
    <row r="435" spans="1:9" s="42" customFormat="1" ht="12.75" customHeight="1" x14ac:dyDescent="0.25">
      <c r="A435" s="8" t="s">
        <v>252</v>
      </c>
      <c r="B435" s="11">
        <v>42273</v>
      </c>
      <c r="C435" s="8" t="s">
        <v>116</v>
      </c>
      <c r="D435" s="44">
        <v>5000</v>
      </c>
      <c r="E435" s="44">
        <v>2000</v>
      </c>
      <c r="F435" s="44">
        <v>1000</v>
      </c>
      <c r="G435" s="82">
        <f t="shared" si="53"/>
        <v>0.4</v>
      </c>
      <c r="H435" s="82">
        <f t="shared" si="54"/>
        <v>0.5</v>
      </c>
      <c r="I435" s="82">
        <f t="shared" si="55"/>
        <v>0.2</v>
      </c>
    </row>
    <row r="436" spans="1:9" s="42" customFormat="1" ht="12" customHeight="1" x14ac:dyDescent="0.25">
      <c r="A436" s="8"/>
      <c r="B436" s="9">
        <v>424</v>
      </c>
      <c r="C436" s="10" t="s">
        <v>117</v>
      </c>
      <c r="D436" s="7">
        <f t="shared" ref="D436:F437" si="57">D437</f>
        <v>2000</v>
      </c>
      <c r="E436" s="7">
        <f t="shared" si="57"/>
        <v>4000</v>
      </c>
      <c r="F436" s="7">
        <f t="shared" si="57"/>
        <v>1000</v>
      </c>
      <c r="G436" s="82">
        <f t="shared" si="53"/>
        <v>2</v>
      </c>
      <c r="H436" s="82">
        <f t="shared" si="54"/>
        <v>0.25</v>
      </c>
      <c r="I436" s="82">
        <f t="shared" si="55"/>
        <v>0.5</v>
      </c>
    </row>
    <row r="437" spans="1:9" s="42" customFormat="1" ht="12" customHeight="1" x14ac:dyDescent="0.25">
      <c r="A437" s="8"/>
      <c r="B437" s="9">
        <v>4241</v>
      </c>
      <c r="C437" s="10" t="s">
        <v>118</v>
      </c>
      <c r="D437" s="7">
        <f t="shared" si="57"/>
        <v>2000</v>
      </c>
      <c r="E437" s="7">
        <f t="shared" si="57"/>
        <v>4000</v>
      </c>
      <c r="F437" s="7">
        <f t="shared" si="57"/>
        <v>1000</v>
      </c>
      <c r="G437" s="82">
        <f t="shared" si="53"/>
        <v>2</v>
      </c>
      <c r="H437" s="82">
        <f t="shared" si="54"/>
        <v>0.25</v>
      </c>
      <c r="I437" s="82">
        <f t="shared" si="55"/>
        <v>0.5</v>
      </c>
    </row>
    <row r="438" spans="1:9" s="42" customFormat="1" x14ac:dyDescent="0.25">
      <c r="A438" s="8" t="s">
        <v>253</v>
      </c>
      <c r="B438" s="11">
        <v>424110</v>
      </c>
      <c r="C438" s="8" t="s">
        <v>118</v>
      </c>
      <c r="D438" s="44">
        <v>2000</v>
      </c>
      <c r="E438" s="44">
        <v>4000</v>
      </c>
      <c r="F438" s="44">
        <v>1000</v>
      </c>
      <c r="G438" s="82">
        <f t="shared" si="53"/>
        <v>2</v>
      </c>
      <c r="H438" s="82">
        <f t="shared" si="54"/>
        <v>0.25</v>
      </c>
      <c r="I438" s="82">
        <f t="shared" si="55"/>
        <v>0.5</v>
      </c>
    </row>
    <row r="439" spans="1:9" s="25" customFormat="1" x14ac:dyDescent="0.25">
      <c r="A439" s="8"/>
      <c r="B439" s="9">
        <v>9</v>
      </c>
      <c r="C439" s="10" t="s">
        <v>137</v>
      </c>
      <c r="D439" s="7">
        <f t="shared" ref="D439:F442" si="58">D440</f>
        <v>0</v>
      </c>
      <c r="E439" s="7">
        <f t="shared" si="58"/>
        <v>0</v>
      </c>
      <c r="F439" s="7">
        <f t="shared" si="58"/>
        <v>0</v>
      </c>
      <c r="G439" s="82">
        <v>0</v>
      </c>
      <c r="H439" s="82">
        <v>0</v>
      </c>
      <c r="I439" s="82">
        <v>0</v>
      </c>
    </row>
    <row r="440" spans="1:9" s="42" customFormat="1" ht="15" customHeight="1" x14ac:dyDescent="0.25">
      <c r="A440" s="8"/>
      <c r="B440" s="9">
        <v>92</v>
      </c>
      <c r="C440" s="10" t="s">
        <v>138</v>
      </c>
      <c r="D440" s="7">
        <f t="shared" si="58"/>
        <v>0</v>
      </c>
      <c r="E440" s="7">
        <f t="shared" si="58"/>
        <v>0</v>
      </c>
      <c r="F440" s="7">
        <f t="shared" si="58"/>
        <v>0</v>
      </c>
      <c r="G440" s="82">
        <v>0</v>
      </c>
      <c r="H440" s="82">
        <v>0</v>
      </c>
      <c r="I440" s="82">
        <v>0</v>
      </c>
    </row>
    <row r="441" spans="1:9" s="25" customFormat="1" ht="15" customHeight="1" x14ac:dyDescent="0.25">
      <c r="A441" s="8"/>
      <c r="B441" s="9">
        <v>922</v>
      </c>
      <c r="C441" s="8" t="s">
        <v>139</v>
      </c>
      <c r="D441" s="7">
        <f t="shared" si="58"/>
        <v>0</v>
      </c>
      <c r="E441" s="7">
        <f t="shared" si="58"/>
        <v>0</v>
      </c>
      <c r="F441" s="7">
        <f t="shared" si="58"/>
        <v>0</v>
      </c>
      <c r="G441" s="82">
        <v>0</v>
      </c>
      <c r="H441" s="82">
        <v>0</v>
      </c>
      <c r="I441" s="82">
        <v>0</v>
      </c>
    </row>
    <row r="442" spans="1:9" s="42" customFormat="1" ht="15" customHeight="1" x14ac:dyDescent="0.25">
      <c r="A442" s="8"/>
      <c r="B442" s="9">
        <v>9222</v>
      </c>
      <c r="C442" s="10" t="s">
        <v>214</v>
      </c>
      <c r="D442" s="7">
        <f t="shared" si="58"/>
        <v>0</v>
      </c>
      <c r="E442" s="7">
        <f t="shared" si="58"/>
        <v>0</v>
      </c>
      <c r="F442" s="7">
        <f t="shared" si="58"/>
        <v>0</v>
      </c>
      <c r="G442" s="82">
        <v>0</v>
      </c>
      <c r="H442" s="82">
        <v>0</v>
      </c>
      <c r="I442" s="82">
        <v>0</v>
      </c>
    </row>
    <row r="443" spans="1:9" s="25" customFormat="1" ht="15" customHeight="1" x14ac:dyDescent="0.25">
      <c r="A443" s="8" t="s">
        <v>254</v>
      </c>
      <c r="B443" s="11">
        <v>92221</v>
      </c>
      <c r="C443" s="8" t="s">
        <v>216</v>
      </c>
      <c r="D443" s="44">
        <v>0</v>
      </c>
      <c r="E443" s="44">
        <v>0</v>
      </c>
      <c r="F443" s="44">
        <v>0</v>
      </c>
      <c r="G443" s="82">
        <v>0</v>
      </c>
      <c r="H443" s="82">
        <v>0</v>
      </c>
      <c r="I443" s="82">
        <v>0</v>
      </c>
    </row>
    <row r="444" spans="1:9" s="25" customFormat="1" ht="15" customHeight="1" x14ac:dyDescent="0.25">
      <c r="A444" s="39" t="s">
        <v>5</v>
      </c>
      <c r="B444" s="40" t="s">
        <v>160</v>
      </c>
      <c r="C444" s="39" t="s">
        <v>31</v>
      </c>
      <c r="D444" s="41">
        <f>D445+D477+D470</f>
        <v>444160</v>
      </c>
      <c r="E444" s="41">
        <f>E445+E477+E470</f>
        <v>150000</v>
      </c>
      <c r="F444" s="41">
        <f>F445+F477+F470</f>
        <v>200000</v>
      </c>
      <c r="G444" s="82">
        <f t="shared" si="53"/>
        <v>0.33771613832853026</v>
      </c>
      <c r="H444" s="82">
        <f t="shared" si="54"/>
        <v>1.3333333333333333</v>
      </c>
      <c r="I444" s="82">
        <f t="shared" si="55"/>
        <v>0.45028818443804036</v>
      </c>
    </row>
    <row r="445" spans="1:9" s="42" customFormat="1" ht="15" customHeight="1" x14ac:dyDescent="0.25">
      <c r="A445" s="10"/>
      <c r="B445" s="9">
        <v>3</v>
      </c>
      <c r="C445" s="10" t="s">
        <v>35</v>
      </c>
      <c r="D445" s="7">
        <f>D446</f>
        <v>394160</v>
      </c>
      <c r="E445" s="7">
        <f>E446</f>
        <v>130000</v>
      </c>
      <c r="F445" s="7">
        <f>F446</f>
        <v>190000</v>
      </c>
      <c r="G445" s="82">
        <f t="shared" si="53"/>
        <v>0.32981530343007914</v>
      </c>
      <c r="H445" s="82">
        <f t="shared" si="54"/>
        <v>1.4615384615384615</v>
      </c>
      <c r="I445" s="82">
        <f t="shared" si="55"/>
        <v>0.48203775116703879</v>
      </c>
    </row>
    <row r="446" spans="1:9" s="42" customFormat="1" ht="15" customHeight="1" x14ac:dyDescent="0.25">
      <c r="A446" s="10"/>
      <c r="B446" s="9">
        <v>32</v>
      </c>
      <c r="C446" s="10" t="s">
        <v>36</v>
      </c>
      <c r="D446" s="7">
        <f>SUM(D447+D450+D455+D463+D460)</f>
        <v>394160</v>
      </c>
      <c r="E446" s="7">
        <f>SUM(E447+E450+E455+E463+E460)</f>
        <v>130000</v>
      </c>
      <c r="F446" s="7">
        <f>SUM(F447+F450+F455+F463+F460)</f>
        <v>190000</v>
      </c>
      <c r="G446" s="82">
        <f t="shared" si="53"/>
        <v>0.32981530343007914</v>
      </c>
      <c r="H446" s="82">
        <f t="shared" si="54"/>
        <v>1.4615384615384615</v>
      </c>
      <c r="I446" s="82">
        <f t="shared" si="55"/>
        <v>0.48203775116703879</v>
      </c>
    </row>
    <row r="447" spans="1:9" s="42" customFormat="1" ht="15" customHeight="1" x14ac:dyDescent="0.25">
      <c r="A447" s="10"/>
      <c r="B447" s="9">
        <v>321</v>
      </c>
      <c r="C447" s="10" t="s">
        <v>37</v>
      </c>
      <c r="D447" s="7">
        <f t="shared" ref="D447:F448" si="59">D448</f>
        <v>150000</v>
      </c>
      <c r="E447" s="7">
        <f t="shared" si="59"/>
        <v>24000</v>
      </c>
      <c r="F447" s="7">
        <f t="shared" si="59"/>
        <v>68000</v>
      </c>
      <c r="G447" s="82">
        <f t="shared" si="53"/>
        <v>0.16</v>
      </c>
      <c r="H447" s="82">
        <f t="shared" si="54"/>
        <v>2.8333333333333335</v>
      </c>
      <c r="I447" s="82">
        <f t="shared" si="55"/>
        <v>0.45333333333333331</v>
      </c>
    </row>
    <row r="448" spans="1:9" ht="15" customHeight="1" x14ac:dyDescent="0.25">
      <c r="A448" s="10"/>
      <c r="B448" s="9">
        <v>3211</v>
      </c>
      <c r="C448" s="10" t="s">
        <v>38</v>
      </c>
      <c r="D448" s="7">
        <f t="shared" si="59"/>
        <v>150000</v>
      </c>
      <c r="E448" s="7">
        <f t="shared" si="59"/>
        <v>24000</v>
      </c>
      <c r="F448" s="7">
        <f t="shared" si="59"/>
        <v>68000</v>
      </c>
      <c r="G448" s="82">
        <f t="shared" si="53"/>
        <v>0.16</v>
      </c>
      <c r="H448" s="82">
        <f t="shared" si="54"/>
        <v>2.8333333333333335</v>
      </c>
      <c r="I448" s="82">
        <f t="shared" si="55"/>
        <v>0.45333333333333331</v>
      </c>
    </row>
    <row r="449" spans="1:9" ht="15" customHeight="1" x14ac:dyDescent="0.25">
      <c r="A449" s="8" t="s">
        <v>255</v>
      </c>
      <c r="B449" s="11">
        <v>32119</v>
      </c>
      <c r="C449" s="8" t="s">
        <v>126</v>
      </c>
      <c r="D449" s="44">
        <v>150000</v>
      </c>
      <c r="E449" s="44">
        <v>24000</v>
      </c>
      <c r="F449" s="44">
        <v>68000</v>
      </c>
      <c r="G449" s="82">
        <f t="shared" si="53"/>
        <v>0.16</v>
      </c>
      <c r="H449" s="82">
        <f t="shared" si="54"/>
        <v>2.8333333333333335</v>
      </c>
      <c r="I449" s="82">
        <f t="shared" si="55"/>
        <v>0.45333333333333331</v>
      </c>
    </row>
    <row r="450" spans="1:9" ht="15" customHeight="1" x14ac:dyDescent="0.25">
      <c r="A450" s="10"/>
      <c r="B450" s="9">
        <v>322</v>
      </c>
      <c r="C450" s="10" t="s">
        <v>43</v>
      </c>
      <c r="D450" s="7">
        <f>D451+D453</f>
        <v>20000</v>
      </c>
      <c r="E450" s="7">
        <f>E451+E453</f>
        <v>2000</v>
      </c>
      <c r="F450" s="7">
        <f>F451+F453</f>
        <v>2000</v>
      </c>
      <c r="G450" s="82">
        <f t="shared" si="53"/>
        <v>0.1</v>
      </c>
      <c r="H450" s="82">
        <f t="shared" si="54"/>
        <v>1</v>
      </c>
      <c r="I450" s="82">
        <f t="shared" si="55"/>
        <v>0.1</v>
      </c>
    </row>
    <row r="451" spans="1:9" ht="15" customHeight="1" x14ac:dyDescent="0.25">
      <c r="A451" s="10"/>
      <c r="B451" s="9">
        <v>3221</v>
      </c>
      <c r="C451" s="10" t="s">
        <v>44</v>
      </c>
      <c r="D451" s="7">
        <f>D452</f>
        <v>15000</v>
      </c>
      <c r="E451" s="7">
        <f>E452</f>
        <v>1000</v>
      </c>
      <c r="F451" s="7">
        <f>F452</f>
        <v>1000</v>
      </c>
      <c r="G451" s="82">
        <f t="shared" si="53"/>
        <v>6.6666666666666666E-2</v>
      </c>
      <c r="H451" s="82">
        <f t="shared" si="54"/>
        <v>1</v>
      </c>
      <c r="I451" s="82">
        <f t="shared" si="55"/>
        <v>6.6666666666666666E-2</v>
      </c>
    </row>
    <row r="452" spans="1:9" ht="15" customHeight="1" x14ac:dyDescent="0.25">
      <c r="A452" s="8" t="s">
        <v>256</v>
      </c>
      <c r="B452" s="11">
        <v>32211</v>
      </c>
      <c r="C452" s="8" t="s">
        <v>45</v>
      </c>
      <c r="D452" s="44">
        <v>15000</v>
      </c>
      <c r="E452" s="44">
        <v>1000</v>
      </c>
      <c r="F452" s="44">
        <v>1000</v>
      </c>
      <c r="G452" s="82">
        <f t="shared" si="53"/>
        <v>6.6666666666666666E-2</v>
      </c>
      <c r="H452" s="82">
        <f t="shared" si="54"/>
        <v>1</v>
      </c>
      <c r="I452" s="82">
        <f t="shared" si="55"/>
        <v>6.6666666666666666E-2</v>
      </c>
    </row>
    <row r="453" spans="1:9" ht="15" customHeight="1" x14ac:dyDescent="0.25">
      <c r="A453" s="8"/>
      <c r="B453" s="9">
        <v>3223</v>
      </c>
      <c r="C453" s="10" t="s">
        <v>49</v>
      </c>
      <c r="D453" s="7">
        <f>D454</f>
        <v>5000</v>
      </c>
      <c r="E453" s="7">
        <f>E454</f>
        <v>1000</v>
      </c>
      <c r="F453" s="7">
        <f>F454</f>
        <v>1000</v>
      </c>
      <c r="G453" s="82">
        <f t="shared" si="53"/>
        <v>0.2</v>
      </c>
      <c r="H453" s="82">
        <f t="shared" si="54"/>
        <v>1</v>
      </c>
      <c r="I453" s="82">
        <f t="shared" si="55"/>
        <v>0.2</v>
      </c>
    </row>
    <row r="454" spans="1:9" ht="15" customHeight="1" x14ac:dyDescent="0.25">
      <c r="A454" s="150" t="s">
        <v>391</v>
      </c>
      <c r="B454" s="11">
        <v>32234</v>
      </c>
      <c r="C454" s="8" t="s">
        <v>52</v>
      </c>
      <c r="D454" s="44">
        <v>5000</v>
      </c>
      <c r="E454" s="44">
        <v>1000</v>
      </c>
      <c r="F454" s="44">
        <v>1000</v>
      </c>
      <c r="G454" s="82">
        <f t="shared" si="53"/>
        <v>0.2</v>
      </c>
      <c r="H454" s="82">
        <f t="shared" si="54"/>
        <v>1</v>
      </c>
      <c r="I454" s="82">
        <f t="shared" si="55"/>
        <v>0.2</v>
      </c>
    </row>
    <row r="455" spans="1:9" ht="15" customHeight="1" x14ac:dyDescent="0.25">
      <c r="A455" s="10"/>
      <c r="B455" s="9">
        <v>323</v>
      </c>
      <c r="C455" s="10" t="s">
        <v>60</v>
      </c>
      <c r="D455" s="7">
        <f>SUM(D456+D458)</f>
        <v>110000</v>
      </c>
      <c r="E455" s="7">
        <f>SUM(E456+E458)</f>
        <v>52000</v>
      </c>
      <c r="F455" s="7">
        <f>SUM(F456+F458)</f>
        <v>52000</v>
      </c>
      <c r="G455" s="82">
        <f t="shared" si="53"/>
        <v>0.47272727272727272</v>
      </c>
      <c r="H455" s="82">
        <f t="shared" si="54"/>
        <v>1</v>
      </c>
      <c r="I455" s="82">
        <f t="shared" si="55"/>
        <v>0.47272727272727272</v>
      </c>
    </row>
    <row r="456" spans="1:9" ht="15" customHeight="1" x14ac:dyDescent="0.25">
      <c r="A456" s="10"/>
      <c r="B456" s="9">
        <v>3231</v>
      </c>
      <c r="C456" s="10" t="s">
        <v>61</v>
      </c>
      <c r="D456" s="7">
        <f>D457</f>
        <v>100000</v>
      </c>
      <c r="E456" s="7">
        <f>E457</f>
        <v>50000</v>
      </c>
      <c r="F456" s="7">
        <f>F457</f>
        <v>50000</v>
      </c>
      <c r="G456" s="82">
        <f t="shared" si="53"/>
        <v>0.5</v>
      </c>
      <c r="H456" s="82">
        <f t="shared" si="54"/>
        <v>1</v>
      </c>
      <c r="I456" s="82">
        <f t="shared" si="55"/>
        <v>0.5</v>
      </c>
    </row>
    <row r="457" spans="1:9" ht="15" customHeight="1" x14ac:dyDescent="0.25">
      <c r="A457" s="8" t="s">
        <v>257</v>
      </c>
      <c r="B457" s="11">
        <v>32319</v>
      </c>
      <c r="C457" s="8" t="s">
        <v>64</v>
      </c>
      <c r="D457" s="44">
        <v>100000</v>
      </c>
      <c r="E457" s="44">
        <v>50000</v>
      </c>
      <c r="F457" s="44">
        <v>50000</v>
      </c>
      <c r="G457" s="82">
        <f t="shared" si="53"/>
        <v>0.5</v>
      </c>
      <c r="H457" s="82">
        <f t="shared" si="54"/>
        <v>1</v>
      </c>
      <c r="I457" s="82">
        <f t="shared" si="55"/>
        <v>0.5</v>
      </c>
    </row>
    <row r="458" spans="1:9" ht="15" customHeight="1" x14ac:dyDescent="0.25">
      <c r="A458" s="10"/>
      <c r="B458" s="9">
        <v>3233</v>
      </c>
      <c r="C458" s="10" t="s">
        <v>66</v>
      </c>
      <c r="D458" s="7">
        <f>D459</f>
        <v>10000</v>
      </c>
      <c r="E458" s="7">
        <f>E459</f>
        <v>2000</v>
      </c>
      <c r="F458" s="7">
        <f>F459</f>
        <v>2000</v>
      </c>
      <c r="G458" s="82">
        <f t="shared" si="53"/>
        <v>0.2</v>
      </c>
      <c r="H458" s="82">
        <f t="shared" si="54"/>
        <v>1</v>
      </c>
      <c r="I458" s="82">
        <f t="shared" si="55"/>
        <v>0.2</v>
      </c>
    </row>
    <row r="459" spans="1:9" ht="15" customHeight="1" x14ac:dyDescent="0.25">
      <c r="A459" s="8" t="s">
        <v>258</v>
      </c>
      <c r="B459" s="11">
        <v>32339</v>
      </c>
      <c r="C459" s="8" t="s">
        <v>67</v>
      </c>
      <c r="D459" s="44">
        <v>10000</v>
      </c>
      <c r="E459" s="44">
        <v>2000</v>
      </c>
      <c r="F459" s="44">
        <v>2000</v>
      </c>
      <c r="G459" s="82">
        <f t="shared" si="53"/>
        <v>0.2</v>
      </c>
      <c r="H459" s="82">
        <f t="shared" si="54"/>
        <v>1</v>
      </c>
      <c r="I459" s="82">
        <f t="shared" si="55"/>
        <v>0.2</v>
      </c>
    </row>
    <row r="460" spans="1:9" s="25" customFormat="1" x14ac:dyDescent="0.25">
      <c r="A460" s="10"/>
      <c r="B460" s="9">
        <v>324</v>
      </c>
      <c r="C460" s="10" t="s">
        <v>83</v>
      </c>
      <c r="D460" s="7">
        <f t="shared" ref="D460:F461" si="60">D461</f>
        <v>80000</v>
      </c>
      <c r="E460" s="7">
        <f t="shared" si="60"/>
        <v>40000</v>
      </c>
      <c r="F460" s="7">
        <f t="shared" si="60"/>
        <v>60000</v>
      </c>
      <c r="G460" s="82">
        <f t="shared" si="53"/>
        <v>0.5</v>
      </c>
      <c r="H460" s="82">
        <f t="shared" si="54"/>
        <v>1.5</v>
      </c>
      <c r="I460" s="82">
        <f t="shared" si="55"/>
        <v>0.75</v>
      </c>
    </row>
    <row r="461" spans="1:9" s="25" customFormat="1" x14ac:dyDescent="0.25">
      <c r="A461" s="10"/>
      <c r="B461" s="9">
        <v>3241</v>
      </c>
      <c r="C461" s="10" t="s">
        <v>83</v>
      </c>
      <c r="D461" s="7">
        <f t="shared" si="60"/>
        <v>80000</v>
      </c>
      <c r="E461" s="7">
        <f t="shared" si="60"/>
        <v>40000</v>
      </c>
      <c r="F461" s="7">
        <f t="shared" si="60"/>
        <v>60000</v>
      </c>
      <c r="G461" s="82">
        <f t="shared" si="53"/>
        <v>0.5</v>
      </c>
      <c r="H461" s="82">
        <f t="shared" si="54"/>
        <v>1.5</v>
      </c>
      <c r="I461" s="82">
        <f t="shared" si="55"/>
        <v>0.75</v>
      </c>
    </row>
    <row r="462" spans="1:9" s="25" customFormat="1" x14ac:dyDescent="0.25">
      <c r="A462" s="8" t="s">
        <v>306</v>
      </c>
      <c r="B462" s="11">
        <v>32412</v>
      </c>
      <c r="C462" s="54" t="s">
        <v>129</v>
      </c>
      <c r="D462" s="44">
        <v>80000</v>
      </c>
      <c r="E462" s="44">
        <v>40000</v>
      </c>
      <c r="F462" s="44">
        <v>60000</v>
      </c>
      <c r="G462" s="82">
        <f t="shared" si="53"/>
        <v>0.5</v>
      </c>
      <c r="H462" s="82">
        <f t="shared" si="54"/>
        <v>1.5</v>
      </c>
      <c r="I462" s="82">
        <f t="shared" si="55"/>
        <v>0.75</v>
      </c>
    </row>
    <row r="463" spans="1:9" ht="15" customHeight="1" x14ac:dyDescent="0.25">
      <c r="A463" s="55"/>
      <c r="B463" s="56">
        <v>329</v>
      </c>
      <c r="C463" s="55" t="s">
        <v>85</v>
      </c>
      <c r="D463" s="57">
        <f>D464+D466+D468</f>
        <v>34160</v>
      </c>
      <c r="E463" s="57">
        <f>E464+E466+E468</f>
        <v>12000</v>
      </c>
      <c r="F463" s="57">
        <f>F464+F466+F468</f>
        <v>8000</v>
      </c>
      <c r="G463" s="82">
        <f t="shared" si="53"/>
        <v>0.35128805620608899</v>
      </c>
      <c r="H463" s="82">
        <f t="shared" si="54"/>
        <v>0.66666666666666663</v>
      </c>
      <c r="I463" s="82">
        <f t="shared" si="55"/>
        <v>0.23419203747072601</v>
      </c>
    </row>
    <row r="464" spans="1:9" ht="15" customHeight="1" x14ac:dyDescent="0.25">
      <c r="A464" s="55"/>
      <c r="B464" s="56">
        <v>3292</v>
      </c>
      <c r="C464" s="55" t="s">
        <v>86</v>
      </c>
      <c r="D464" s="57">
        <f>D465</f>
        <v>10000</v>
      </c>
      <c r="E464" s="57">
        <f>E465</f>
        <v>6000</v>
      </c>
      <c r="F464" s="57">
        <f>F465</f>
        <v>5000</v>
      </c>
      <c r="G464" s="82">
        <f t="shared" si="53"/>
        <v>0.6</v>
      </c>
      <c r="H464" s="82">
        <f t="shared" si="54"/>
        <v>0.83333333333333337</v>
      </c>
      <c r="I464" s="82">
        <f t="shared" si="55"/>
        <v>0.5</v>
      </c>
    </row>
    <row r="465" spans="1:9" ht="15" customHeight="1" x14ac:dyDescent="0.25">
      <c r="A465" s="123" t="s">
        <v>387</v>
      </c>
      <c r="B465" s="58">
        <v>32923</v>
      </c>
      <c r="C465" s="59" t="s">
        <v>304</v>
      </c>
      <c r="D465" s="60">
        <v>10000</v>
      </c>
      <c r="E465" s="60">
        <v>6000</v>
      </c>
      <c r="F465" s="60">
        <v>5000</v>
      </c>
      <c r="G465" s="82">
        <f t="shared" si="53"/>
        <v>0.6</v>
      </c>
      <c r="H465" s="82">
        <f t="shared" si="54"/>
        <v>0.83333333333333337</v>
      </c>
      <c r="I465" s="82">
        <f t="shared" si="55"/>
        <v>0.5</v>
      </c>
    </row>
    <row r="466" spans="1:9" ht="15" customHeight="1" x14ac:dyDescent="0.25">
      <c r="A466" s="55"/>
      <c r="B466" s="56">
        <v>3293</v>
      </c>
      <c r="C466" s="55" t="s">
        <v>89</v>
      </c>
      <c r="D466" s="57">
        <f>D467</f>
        <v>14160</v>
      </c>
      <c r="E466" s="57">
        <f>E467</f>
        <v>5000</v>
      </c>
      <c r="F466" s="57">
        <f>F467</f>
        <v>2000</v>
      </c>
      <c r="G466" s="82">
        <f t="shared" si="53"/>
        <v>0.35310734463276838</v>
      </c>
      <c r="H466" s="82">
        <f t="shared" si="54"/>
        <v>0.4</v>
      </c>
      <c r="I466" s="82">
        <f t="shared" si="55"/>
        <v>0.14124293785310735</v>
      </c>
    </row>
    <row r="467" spans="1:9" ht="15" customHeight="1" x14ac:dyDescent="0.25">
      <c r="A467" s="55" t="s">
        <v>305</v>
      </c>
      <c r="B467" s="58">
        <v>32931</v>
      </c>
      <c r="C467" s="59" t="s">
        <v>89</v>
      </c>
      <c r="D467" s="60">
        <v>14160</v>
      </c>
      <c r="E467" s="60">
        <v>5000</v>
      </c>
      <c r="F467" s="60">
        <v>2000</v>
      </c>
      <c r="G467" s="82">
        <f t="shared" si="53"/>
        <v>0.35310734463276838</v>
      </c>
      <c r="H467" s="82">
        <f t="shared" si="54"/>
        <v>0.4</v>
      </c>
      <c r="I467" s="82">
        <f t="shared" si="55"/>
        <v>0.14124293785310735</v>
      </c>
    </row>
    <row r="468" spans="1:9" ht="15" customHeight="1" x14ac:dyDescent="0.25">
      <c r="A468" s="55"/>
      <c r="B468" s="56">
        <v>3299</v>
      </c>
      <c r="C468" s="55" t="s">
        <v>85</v>
      </c>
      <c r="D468" s="57">
        <f>D469</f>
        <v>10000</v>
      </c>
      <c r="E468" s="57">
        <f>E469</f>
        <v>1000</v>
      </c>
      <c r="F468" s="57">
        <f>F469</f>
        <v>1000</v>
      </c>
      <c r="G468" s="82">
        <f t="shared" si="53"/>
        <v>0.1</v>
      </c>
      <c r="H468" s="82">
        <f t="shared" si="54"/>
        <v>1</v>
      </c>
      <c r="I468" s="82">
        <f t="shared" si="55"/>
        <v>0.1</v>
      </c>
    </row>
    <row r="469" spans="1:9" ht="15" customHeight="1" x14ac:dyDescent="0.25">
      <c r="A469" s="59" t="s">
        <v>259</v>
      </c>
      <c r="B469" s="58">
        <v>32999</v>
      </c>
      <c r="C469" s="59" t="s">
        <v>85</v>
      </c>
      <c r="D469" s="60">
        <v>10000</v>
      </c>
      <c r="E469" s="60">
        <v>1000</v>
      </c>
      <c r="F469" s="60">
        <v>1000</v>
      </c>
      <c r="G469" s="82">
        <f t="shared" si="53"/>
        <v>0.1</v>
      </c>
      <c r="H469" s="82">
        <f t="shared" si="54"/>
        <v>1</v>
      </c>
      <c r="I469" s="82">
        <f t="shared" si="55"/>
        <v>0.1</v>
      </c>
    </row>
    <row r="470" spans="1:9" s="25" customFormat="1" x14ac:dyDescent="0.25">
      <c r="A470" s="8"/>
      <c r="B470" s="9">
        <v>4</v>
      </c>
      <c r="C470" s="10" t="s">
        <v>101</v>
      </c>
      <c r="D470" s="7">
        <f t="shared" ref="D470:F472" si="61">D471</f>
        <v>50000</v>
      </c>
      <c r="E470" s="7">
        <f t="shared" si="61"/>
        <v>20000</v>
      </c>
      <c r="F470" s="7">
        <f t="shared" si="61"/>
        <v>10000</v>
      </c>
      <c r="G470" s="82">
        <f t="shared" si="53"/>
        <v>0.4</v>
      </c>
      <c r="H470" s="82">
        <f t="shared" si="54"/>
        <v>0.5</v>
      </c>
      <c r="I470" s="82">
        <f t="shared" si="55"/>
        <v>0.2</v>
      </c>
    </row>
    <row r="471" spans="1:9" s="25" customFormat="1" x14ac:dyDescent="0.25">
      <c r="A471" s="8"/>
      <c r="B471" s="9">
        <v>42</v>
      </c>
      <c r="C471" s="10" t="s">
        <v>102</v>
      </c>
      <c r="D471" s="7">
        <f t="shared" si="61"/>
        <v>50000</v>
      </c>
      <c r="E471" s="7">
        <f t="shared" si="61"/>
        <v>20000</v>
      </c>
      <c r="F471" s="7">
        <f t="shared" si="61"/>
        <v>10000</v>
      </c>
      <c r="G471" s="82">
        <f t="shared" si="53"/>
        <v>0.4</v>
      </c>
      <c r="H471" s="82">
        <f t="shared" si="54"/>
        <v>0.5</v>
      </c>
      <c r="I471" s="82">
        <f t="shared" si="55"/>
        <v>0.2</v>
      </c>
    </row>
    <row r="472" spans="1:9" s="42" customFormat="1" x14ac:dyDescent="0.25">
      <c r="A472" s="8"/>
      <c r="B472" s="9">
        <v>422</v>
      </c>
      <c r="C472" s="10" t="s">
        <v>116</v>
      </c>
      <c r="D472" s="7">
        <f t="shared" si="61"/>
        <v>50000</v>
      </c>
      <c r="E472" s="7">
        <f t="shared" si="61"/>
        <v>20000</v>
      </c>
      <c r="F472" s="7">
        <f t="shared" si="61"/>
        <v>10000</v>
      </c>
      <c r="G472" s="82">
        <f t="shared" si="53"/>
        <v>0.4</v>
      </c>
      <c r="H472" s="82">
        <f t="shared" si="54"/>
        <v>0.5</v>
      </c>
      <c r="I472" s="82">
        <f t="shared" si="55"/>
        <v>0.2</v>
      </c>
    </row>
    <row r="473" spans="1:9" s="42" customFormat="1" ht="12" customHeight="1" x14ac:dyDescent="0.25">
      <c r="A473" s="8"/>
      <c r="B473" s="9">
        <v>4227</v>
      </c>
      <c r="C473" s="10" t="s">
        <v>115</v>
      </c>
      <c r="D473" s="7">
        <f>D475+D474</f>
        <v>50000</v>
      </c>
      <c r="E473" s="7">
        <f>E475+E474</f>
        <v>20000</v>
      </c>
      <c r="F473" s="7">
        <f>F475+F474</f>
        <v>10000</v>
      </c>
      <c r="G473" s="82">
        <f t="shared" si="53"/>
        <v>0.4</v>
      </c>
      <c r="H473" s="82">
        <f t="shared" si="54"/>
        <v>0.5</v>
      </c>
      <c r="I473" s="82">
        <f t="shared" si="55"/>
        <v>0.2</v>
      </c>
    </row>
    <row r="474" spans="1:9" s="42" customFormat="1" ht="12.75" customHeight="1" x14ac:dyDescent="0.25">
      <c r="A474" s="8" t="s">
        <v>307</v>
      </c>
      <c r="B474" s="11">
        <v>42271</v>
      </c>
      <c r="C474" s="8" t="s">
        <v>291</v>
      </c>
      <c r="D474" s="44">
        <v>25000</v>
      </c>
      <c r="E474" s="44">
        <v>10000</v>
      </c>
      <c r="F474" s="44">
        <v>5000</v>
      </c>
      <c r="G474" s="82">
        <f t="shared" si="53"/>
        <v>0.4</v>
      </c>
      <c r="H474" s="82">
        <f t="shared" si="54"/>
        <v>0.5</v>
      </c>
      <c r="I474" s="82">
        <f t="shared" si="55"/>
        <v>0.2</v>
      </c>
    </row>
    <row r="475" spans="1:9" s="42" customFormat="1" ht="12" customHeight="1" x14ac:dyDescent="0.25">
      <c r="A475" s="8" t="s">
        <v>308</v>
      </c>
      <c r="B475" s="11">
        <v>42273</v>
      </c>
      <c r="C475" s="8" t="s">
        <v>116</v>
      </c>
      <c r="D475" s="44">
        <v>25000</v>
      </c>
      <c r="E475" s="44">
        <v>10000</v>
      </c>
      <c r="F475" s="44">
        <v>5000</v>
      </c>
      <c r="G475" s="82">
        <f t="shared" si="53"/>
        <v>0.4</v>
      </c>
      <c r="H475" s="82">
        <f t="shared" si="54"/>
        <v>0.5</v>
      </c>
      <c r="I475" s="82">
        <f t="shared" si="55"/>
        <v>0.2</v>
      </c>
    </row>
    <row r="476" spans="1:9" ht="15" customHeight="1" x14ac:dyDescent="0.25">
      <c r="A476" s="59"/>
      <c r="B476" s="58"/>
      <c r="C476" s="59"/>
      <c r="D476" s="60"/>
      <c r="E476" s="60"/>
      <c r="F476" s="60"/>
      <c r="G476" s="82">
        <v>0</v>
      </c>
      <c r="H476" s="82">
        <v>0</v>
      </c>
      <c r="I476" s="82">
        <v>0</v>
      </c>
    </row>
    <row r="477" spans="1:9" ht="10.5" customHeight="1" x14ac:dyDescent="0.25">
      <c r="A477" s="8"/>
      <c r="B477" s="9">
        <v>9</v>
      </c>
      <c r="C477" s="10" t="s">
        <v>137</v>
      </c>
      <c r="D477" s="7">
        <f t="shared" ref="D477:F478" si="62">D478</f>
        <v>0</v>
      </c>
      <c r="E477" s="7">
        <f t="shared" si="62"/>
        <v>0</v>
      </c>
      <c r="F477" s="7">
        <f t="shared" si="62"/>
        <v>0</v>
      </c>
      <c r="G477" s="82">
        <v>0</v>
      </c>
      <c r="H477" s="82">
        <v>0</v>
      </c>
      <c r="I477" s="82">
        <v>0</v>
      </c>
    </row>
    <row r="478" spans="1:9" x14ac:dyDescent="0.25">
      <c r="A478" s="8"/>
      <c r="B478" s="9">
        <v>92</v>
      </c>
      <c r="C478" s="10" t="s">
        <v>138</v>
      </c>
      <c r="D478" s="7">
        <f t="shared" si="62"/>
        <v>0</v>
      </c>
      <c r="E478" s="7">
        <f t="shared" si="62"/>
        <v>0</v>
      </c>
      <c r="F478" s="7">
        <f t="shared" si="62"/>
        <v>0</v>
      </c>
      <c r="G478" s="82">
        <v>0</v>
      </c>
      <c r="H478" s="82">
        <v>0</v>
      </c>
      <c r="I478" s="82">
        <v>0</v>
      </c>
    </row>
    <row r="479" spans="1:9" ht="16.5" customHeight="1" x14ac:dyDescent="0.25">
      <c r="A479" s="8"/>
      <c r="B479" s="9">
        <v>922</v>
      </c>
      <c r="C479" s="8" t="s">
        <v>139</v>
      </c>
      <c r="D479" s="7">
        <v>0</v>
      </c>
      <c r="E479" s="7">
        <v>0</v>
      </c>
      <c r="F479" s="7">
        <v>0</v>
      </c>
      <c r="G479" s="82">
        <v>0</v>
      </c>
      <c r="H479" s="82">
        <v>0</v>
      </c>
      <c r="I479" s="82">
        <v>0</v>
      </c>
    </row>
    <row r="480" spans="1:9" x14ac:dyDescent="0.25">
      <c r="A480" s="8"/>
      <c r="B480" s="9">
        <v>9222</v>
      </c>
      <c r="C480" s="10" t="s">
        <v>214</v>
      </c>
      <c r="D480" s="7">
        <f>D481</f>
        <v>0</v>
      </c>
      <c r="E480" s="7">
        <f>E481</f>
        <v>0</v>
      </c>
      <c r="F480" s="7">
        <f>F481</f>
        <v>0</v>
      </c>
      <c r="G480" s="82">
        <v>0</v>
      </c>
      <c r="H480" s="82">
        <v>0</v>
      </c>
      <c r="I480" s="82">
        <v>0</v>
      </c>
    </row>
    <row r="481" spans="1:9" ht="15.75" thickBot="1" x14ac:dyDescent="0.3">
      <c r="A481" s="61" t="s">
        <v>260</v>
      </c>
      <c r="B481" s="62">
        <v>92221</v>
      </c>
      <c r="C481" s="61" t="s">
        <v>216</v>
      </c>
      <c r="D481" s="63">
        <v>0</v>
      </c>
      <c r="E481" s="63">
        <v>0</v>
      </c>
      <c r="F481" s="63">
        <v>0</v>
      </c>
      <c r="G481" s="82">
        <v>0</v>
      </c>
      <c r="H481" s="82">
        <v>0</v>
      </c>
      <c r="I481" s="82">
        <v>0</v>
      </c>
    </row>
    <row r="482" spans="1:9" ht="16.5" thickTop="1" thickBot="1" x14ac:dyDescent="0.3">
      <c r="A482" s="67"/>
      <c r="B482" s="68"/>
      <c r="C482" s="67"/>
      <c r="D482" s="69"/>
      <c r="E482" s="70"/>
      <c r="F482" s="70"/>
      <c r="G482" s="83"/>
      <c r="H482" s="83"/>
      <c r="I482" s="83"/>
    </row>
    <row r="483" spans="1:9" s="14" customFormat="1" ht="16.5" thickTop="1" x14ac:dyDescent="0.25">
      <c r="A483" s="141" t="s">
        <v>343</v>
      </c>
      <c r="B483" s="141"/>
      <c r="C483" s="141"/>
      <c r="D483" s="144" t="s">
        <v>284</v>
      </c>
      <c r="E483" s="144" t="s">
        <v>283</v>
      </c>
      <c r="F483" s="144" t="s">
        <v>285</v>
      </c>
      <c r="G483" s="143" t="s">
        <v>286</v>
      </c>
      <c r="H483" s="143" t="s">
        <v>287</v>
      </c>
      <c r="I483" s="143" t="s">
        <v>288</v>
      </c>
    </row>
    <row r="484" spans="1:9" s="14" customFormat="1" ht="15.75" x14ac:dyDescent="0.25">
      <c r="A484" s="142"/>
      <c r="B484" s="142"/>
      <c r="C484" s="142"/>
      <c r="D484" s="144"/>
      <c r="E484" s="144"/>
      <c r="F484" s="144"/>
      <c r="G484" s="143"/>
      <c r="H484" s="143"/>
      <c r="I484" s="143"/>
    </row>
    <row r="485" spans="1:9" s="14" customFormat="1" ht="15.75" x14ac:dyDescent="0.25">
      <c r="A485" s="74" t="s">
        <v>356</v>
      </c>
      <c r="B485" s="145" t="s">
        <v>357</v>
      </c>
      <c r="C485" s="145"/>
      <c r="D485" s="75">
        <v>8737660</v>
      </c>
      <c r="E485" s="75">
        <v>8568100</v>
      </c>
      <c r="F485" s="75">
        <v>8741100</v>
      </c>
      <c r="G485" s="76">
        <f t="shared" ref="G485:H489" si="63">E485/D485</f>
        <v>0.98059434677018786</v>
      </c>
      <c r="H485" s="76">
        <f t="shared" si="63"/>
        <v>1.0201911742393297</v>
      </c>
      <c r="I485" s="76">
        <f>F485/D485</f>
        <v>1.0003936980839263</v>
      </c>
    </row>
    <row r="486" spans="1:9" s="14" customFormat="1" ht="15.75" x14ac:dyDescent="0.25">
      <c r="A486" s="74" t="s">
        <v>355</v>
      </c>
      <c r="B486" s="145" t="s">
        <v>358</v>
      </c>
      <c r="C486" s="145"/>
      <c r="D486" s="75">
        <v>8737660</v>
      </c>
      <c r="E486" s="75">
        <v>8568100</v>
      </c>
      <c r="F486" s="75">
        <v>8741100</v>
      </c>
      <c r="G486" s="76">
        <f t="shared" si="63"/>
        <v>0.98059434677018786</v>
      </c>
      <c r="H486" s="76">
        <f t="shared" si="63"/>
        <v>1.0201911742393297</v>
      </c>
      <c r="I486" s="76">
        <f>F486/D486</f>
        <v>1.0003936980839263</v>
      </c>
    </row>
    <row r="487" spans="1:9" s="14" customFormat="1" ht="15.75" x14ac:dyDescent="0.25">
      <c r="A487" s="77" t="s">
        <v>322</v>
      </c>
      <c r="B487" s="146" t="s">
        <v>345</v>
      </c>
      <c r="C487" s="146"/>
      <c r="D487" s="78">
        <v>8842367</v>
      </c>
      <c r="E487" s="78">
        <v>8673500</v>
      </c>
      <c r="F487" s="78">
        <v>8847500</v>
      </c>
      <c r="G487" s="76">
        <f t="shared" si="63"/>
        <v>0.98090251173695908</v>
      </c>
      <c r="H487" s="76">
        <f t="shared" si="63"/>
        <v>1.020061105666686</v>
      </c>
      <c r="I487" s="76">
        <f>F487/D487</f>
        <v>1.0005805006736319</v>
      </c>
    </row>
    <row r="488" spans="1:9" s="14" customFormat="1" ht="15.75" x14ac:dyDescent="0.25">
      <c r="A488" s="79" t="s">
        <v>354</v>
      </c>
      <c r="B488" s="147" t="s">
        <v>346</v>
      </c>
      <c r="C488" s="147"/>
      <c r="D488" s="75">
        <v>137500</v>
      </c>
      <c r="E488" s="75">
        <v>152500</v>
      </c>
      <c r="F488" s="75">
        <v>152500</v>
      </c>
      <c r="G488" s="76">
        <f t="shared" si="63"/>
        <v>1.1090909090909091</v>
      </c>
      <c r="H488" s="76">
        <f t="shared" si="63"/>
        <v>1</v>
      </c>
      <c r="I488" s="76">
        <f>F488/D488</f>
        <v>1.1090909090909091</v>
      </c>
    </row>
    <row r="489" spans="1:9" s="14" customFormat="1" ht="15.75" customHeight="1" x14ac:dyDescent="0.25">
      <c r="A489" s="77" t="s">
        <v>344</v>
      </c>
      <c r="B489" s="148" t="s">
        <v>359</v>
      </c>
      <c r="C489" s="148"/>
      <c r="D489" s="78">
        <v>137500</v>
      </c>
      <c r="E489" s="78">
        <v>152500</v>
      </c>
      <c r="F489" s="78">
        <v>152500</v>
      </c>
      <c r="G489" s="76">
        <f t="shared" si="63"/>
        <v>1.1090909090909091</v>
      </c>
      <c r="H489" s="76">
        <f t="shared" si="63"/>
        <v>1</v>
      </c>
      <c r="I489" s="76">
        <f>F489/D489</f>
        <v>1.1090909090909091</v>
      </c>
    </row>
    <row r="490" spans="1:9" s="14" customFormat="1" ht="15.75" x14ac:dyDescent="0.25">
      <c r="A490" s="80"/>
      <c r="G490" s="84"/>
      <c r="H490" s="84"/>
      <c r="I490" s="84"/>
    </row>
    <row r="491" spans="1:9" s="14" customFormat="1" ht="16.5" thickBot="1" x14ac:dyDescent="0.3">
      <c r="A491" s="64"/>
      <c r="B491" s="65"/>
      <c r="C491" s="65" t="s">
        <v>360</v>
      </c>
      <c r="D491" s="66">
        <f>D487+D489</f>
        <v>8979867</v>
      </c>
      <c r="E491" s="66">
        <f>E487+E489</f>
        <v>8826000</v>
      </c>
      <c r="F491" s="66">
        <f>F487+F489</f>
        <v>9000000</v>
      </c>
      <c r="G491" s="85"/>
      <c r="H491" s="85"/>
      <c r="I491" s="85"/>
    </row>
    <row r="492" spans="1:9" s="14" customFormat="1" ht="16.5" thickTop="1" x14ac:dyDescent="0.25">
      <c r="B492" s="16"/>
      <c r="C492" s="15"/>
      <c r="D492" s="15"/>
      <c r="E492" s="15"/>
      <c r="G492" s="84"/>
      <c r="H492" s="84"/>
      <c r="I492" s="84"/>
    </row>
    <row r="493" spans="1:9" x14ac:dyDescent="0.25">
      <c r="A493" s="19" t="s">
        <v>403</v>
      </c>
      <c r="C493" s="19"/>
    </row>
    <row r="494" spans="1:9" ht="18" customHeight="1" x14ac:dyDescent="0.25">
      <c r="C494" s="19"/>
    </row>
    <row r="495" spans="1:9" ht="18.75" customHeight="1" x14ac:dyDescent="0.25">
      <c r="C495" s="19"/>
    </row>
    <row r="496" spans="1:9" x14ac:dyDescent="0.25">
      <c r="B496" s="19" t="s">
        <v>350</v>
      </c>
      <c r="C496" s="19"/>
      <c r="E496" s="19" t="s">
        <v>351</v>
      </c>
    </row>
    <row r="497" spans="2:4" x14ac:dyDescent="0.25">
      <c r="C497" s="19"/>
    </row>
    <row r="498" spans="2:4" x14ac:dyDescent="0.25">
      <c r="B498" s="19" t="s">
        <v>352</v>
      </c>
      <c r="C498" s="19"/>
      <c r="D498" s="19" t="s">
        <v>353</v>
      </c>
    </row>
    <row r="499" spans="2:4" x14ac:dyDescent="0.25">
      <c r="C499" s="19"/>
    </row>
    <row r="500" spans="2:4" x14ac:dyDescent="0.25">
      <c r="C500" s="19"/>
    </row>
    <row r="501" spans="2:4" x14ac:dyDescent="0.25">
      <c r="C501" s="151" t="s">
        <v>404</v>
      </c>
    </row>
    <row r="502" spans="2:4" x14ac:dyDescent="0.25">
      <c r="C502" s="19"/>
    </row>
    <row r="503" spans="2:4" x14ac:dyDescent="0.25">
      <c r="C503" s="152" t="s">
        <v>405</v>
      </c>
    </row>
  </sheetData>
  <mergeCells count="64">
    <mergeCell ref="B485:C485"/>
    <mergeCell ref="B486:C486"/>
    <mergeCell ref="B487:C487"/>
    <mergeCell ref="B488:C488"/>
    <mergeCell ref="B489:C489"/>
    <mergeCell ref="I483:I484"/>
    <mergeCell ref="D483:D484"/>
    <mergeCell ref="E483:E484"/>
    <mergeCell ref="F483:F484"/>
    <mergeCell ref="G483:G484"/>
    <mergeCell ref="H483:H484"/>
    <mergeCell ref="A483:C484"/>
    <mergeCell ref="A18:A19"/>
    <mergeCell ref="I112:I113"/>
    <mergeCell ref="D112:D113"/>
    <mergeCell ref="E112:E113"/>
    <mergeCell ref="F112:F113"/>
    <mergeCell ref="B30:C30"/>
    <mergeCell ref="A112:A113"/>
    <mergeCell ref="B112:B113"/>
    <mergeCell ref="C112:C113"/>
    <mergeCell ref="G112:G113"/>
    <mergeCell ref="H112:H113"/>
    <mergeCell ref="A200:C200"/>
    <mergeCell ref="A201:C201"/>
    <mergeCell ref="A202:C202"/>
    <mergeCell ref="A220:C220"/>
    <mergeCell ref="I12:I13"/>
    <mergeCell ref="B11:C11"/>
    <mergeCell ref="C12:C13"/>
    <mergeCell ref="B12:B13"/>
    <mergeCell ref="A12:A13"/>
    <mergeCell ref="D12:D13"/>
    <mergeCell ref="E12:E13"/>
    <mergeCell ref="F12:F13"/>
    <mergeCell ref="G12:G13"/>
    <mergeCell ref="H12:H13"/>
    <mergeCell ref="A15:C15"/>
    <mergeCell ref="A16:C16"/>
    <mergeCell ref="A120:C120"/>
    <mergeCell ref="A121:C121"/>
    <mergeCell ref="A115:C115"/>
    <mergeCell ref="A116:C116"/>
    <mergeCell ref="A117:C117"/>
    <mergeCell ref="A118:C118"/>
    <mergeCell ref="A119:C119"/>
    <mergeCell ref="B17:F17"/>
    <mergeCell ref="A21:A23"/>
    <mergeCell ref="A26:A29"/>
    <mergeCell ref="B21:B23"/>
    <mergeCell ref="B20:C20"/>
    <mergeCell ref="B24:C24"/>
    <mergeCell ref="B25:C25"/>
    <mergeCell ref="A221:C221"/>
    <mergeCell ref="A222:C222"/>
    <mergeCell ref="A251:C251"/>
    <mergeCell ref="A252:C252"/>
    <mergeCell ref="A253:C253"/>
    <mergeCell ref="A236:C236"/>
    <mergeCell ref="A237:C237"/>
    <mergeCell ref="A239:C239"/>
    <mergeCell ref="A241:C241"/>
    <mergeCell ref="A243:C243"/>
    <mergeCell ref="A246:C246"/>
  </mergeCells>
  <phoneticPr fontId="3" type="noConversion"/>
  <pageMargins left="0.70866141732283472" right="0.31496062992125984" top="0.74803149606299213" bottom="0.55118110236220474" header="0.31496062992125984" footer="0.31496062992125984"/>
  <pageSetup paperSize="9" scale="79" orientation="landscape" horizontalDpi="4294967293" verticalDpi="0" r:id="rId1"/>
  <headerFooter>
    <oddFooter>&amp;R&amp;P</oddFooter>
  </headerFooter>
  <rowBreaks count="13" manualBreakCount="13">
    <brk id="31" max="16383" man="1"/>
    <brk id="62" max="16383" man="1"/>
    <brk id="88" max="16383" man="1"/>
    <brk id="111" max="16383" man="1"/>
    <brk id="151" max="16383" man="1"/>
    <brk id="190" max="8" man="1"/>
    <brk id="235" max="8" man="1"/>
    <brk id="250" max="16383" man="1"/>
    <brk id="292" max="8" man="1"/>
    <brk id="336" max="8" man="1"/>
    <brk id="376" max="16383" man="1"/>
    <brk id="419" max="8" man="1"/>
    <brk id="4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C855-B515-4B3F-B415-3240046E9A0C}">
  <dimension ref="A2:D27"/>
  <sheetViews>
    <sheetView workbookViewId="0">
      <selection activeCell="E35" sqref="E35"/>
    </sheetView>
  </sheetViews>
  <sheetFormatPr defaultRowHeight="15" x14ac:dyDescent="0.25"/>
  <cols>
    <col min="1" max="1" width="27.7109375" bestFit="1" customWidth="1"/>
    <col min="2" max="2" width="12.85546875" customWidth="1"/>
    <col min="3" max="4" width="11.85546875" customWidth="1"/>
  </cols>
  <sheetData>
    <row r="2" spans="1:4" x14ac:dyDescent="0.25">
      <c r="A2" s="149" t="s">
        <v>390</v>
      </c>
      <c r="B2" s="149"/>
      <c r="C2" s="149"/>
      <c r="D2" s="149"/>
    </row>
    <row r="3" spans="1:4" x14ac:dyDescent="0.25">
      <c r="B3" s="18"/>
    </row>
    <row r="4" spans="1:4" ht="30" x14ac:dyDescent="0.25">
      <c r="A4" s="114"/>
      <c r="B4" s="115" t="s">
        <v>284</v>
      </c>
      <c r="C4" s="115" t="s">
        <v>283</v>
      </c>
      <c r="D4" s="115" t="s">
        <v>285</v>
      </c>
    </row>
    <row r="5" spans="1:4" x14ac:dyDescent="0.25">
      <c r="A5" s="116" t="s">
        <v>383</v>
      </c>
      <c r="B5" s="117"/>
      <c r="C5" s="117"/>
      <c r="D5" s="117"/>
    </row>
    <row r="6" spans="1:4" x14ac:dyDescent="0.25">
      <c r="A6" s="113" t="s">
        <v>374</v>
      </c>
      <c r="B6" s="120">
        <f>B7+B8</f>
        <v>1172707</v>
      </c>
      <c r="C6" s="120">
        <f t="shared" ref="C6:D6" si="0">C7+C8</f>
        <v>1206000</v>
      </c>
      <c r="D6" s="120">
        <f t="shared" si="0"/>
        <v>1223000</v>
      </c>
    </row>
    <row r="7" spans="1:4" x14ac:dyDescent="0.25">
      <c r="A7" t="s">
        <v>375</v>
      </c>
      <c r="B7" s="118">
        <v>795707</v>
      </c>
      <c r="C7" s="118">
        <v>810000</v>
      </c>
      <c r="D7" s="118">
        <v>825000</v>
      </c>
    </row>
    <row r="8" spans="1:4" x14ac:dyDescent="0.25">
      <c r="A8" t="s">
        <v>376</v>
      </c>
      <c r="B8" s="118">
        <v>377000</v>
      </c>
      <c r="C8" s="118">
        <v>396000</v>
      </c>
      <c r="D8" s="118">
        <v>398000</v>
      </c>
    </row>
    <row r="9" spans="1:4" x14ac:dyDescent="0.25">
      <c r="A9" s="113" t="s">
        <v>377</v>
      </c>
      <c r="B9" s="120">
        <v>18000</v>
      </c>
      <c r="C9" s="120">
        <v>14000</v>
      </c>
      <c r="D9" s="120">
        <v>10000</v>
      </c>
    </row>
    <row r="10" spans="1:4" x14ac:dyDescent="0.25">
      <c r="A10" s="113" t="s">
        <v>378</v>
      </c>
      <c r="B10" s="120">
        <v>200000</v>
      </c>
      <c r="C10" s="120">
        <v>210000</v>
      </c>
      <c r="D10" s="120">
        <v>220000</v>
      </c>
    </row>
    <row r="11" spans="1:4" x14ac:dyDescent="0.25">
      <c r="A11" s="113" t="s">
        <v>379</v>
      </c>
      <c r="B11" s="120">
        <v>85000</v>
      </c>
      <c r="C11" s="120">
        <v>86000</v>
      </c>
      <c r="D11" s="120">
        <v>87000</v>
      </c>
    </row>
    <row r="12" spans="1:4" x14ac:dyDescent="0.25">
      <c r="A12" s="113" t="s">
        <v>380</v>
      </c>
      <c r="B12" s="120">
        <v>7000000</v>
      </c>
      <c r="C12" s="120">
        <v>7100000</v>
      </c>
      <c r="D12" s="120">
        <v>7200000</v>
      </c>
    </row>
    <row r="13" spans="1:4" x14ac:dyDescent="0.25">
      <c r="A13" s="113" t="s">
        <v>381</v>
      </c>
      <c r="B13" s="120">
        <v>60000</v>
      </c>
      <c r="C13" s="120">
        <v>60000</v>
      </c>
      <c r="D13" s="120">
        <v>60000</v>
      </c>
    </row>
    <row r="14" spans="1:4" x14ac:dyDescent="0.25">
      <c r="A14" s="113" t="s">
        <v>382</v>
      </c>
      <c r="B14" s="120">
        <v>444160</v>
      </c>
      <c r="C14" s="120">
        <v>150000</v>
      </c>
      <c r="D14" s="120">
        <v>200000</v>
      </c>
    </row>
    <row r="15" spans="1:4" x14ac:dyDescent="0.25">
      <c r="A15" s="116" t="s">
        <v>384</v>
      </c>
      <c r="B15" s="119"/>
      <c r="C15" s="119"/>
      <c r="D15" s="119"/>
    </row>
    <row r="16" spans="1:4" x14ac:dyDescent="0.25">
      <c r="A16" s="113" t="s">
        <v>374</v>
      </c>
      <c r="B16" s="120">
        <f>B17+B18</f>
        <v>1172707</v>
      </c>
      <c r="C16" s="120">
        <f t="shared" ref="C16" si="1">C17+C18</f>
        <v>1206000</v>
      </c>
      <c r="D16" s="120">
        <f t="shared" ref="D16" si="2">D17+D18</f>
        <v>1223000</v>
      </c>
    </row>
    <row r="17" spans="1:4" x14ac:dyDescent="0.25">
      <c r="A17" t="s">
        <v>375</v>
      </c>
      <c r="B17" s="118">
        <v>795707</v>
      </c>
      <c r="C17" s="118">
        <v>810000</v>
      </c>
      <c r="D17" s="118">
        <v>825000</v>
      </c>
    </row>
    <row r="18" spans="1:4" x14ac:dyDescent="0.25">
      <c r="A18" t="s">
        <v>376</v>
      </c>
      <c r="B18" s="118">
        <v>377000</v>
      </c>
      <c r="C18" s="118">
        <v>396000</v>
      </c>
      <c r="D18" s="118">
        <v>398000</v>
      </c>
    </row>
    <row r="19" spans="1:4" x14ac:dyDescent="0.25">
      <c r="A19" s="113" t="s">
        <v>377</v>
      </c>
      <c r="B19" s="120">
        <v>18000</v>
      </c>
      <c r="C19" s="120">
        <v>14000</v>
      </c>
      <c r="D19" s="120">
        <v>10000</v>
      </c>
    </row>
    <row r="20" spans="1:4" x14ac:dyDescent="0.25">
      <c r="A20" s="113" t="s">
        <v>378</v>
      </c>
      <c r="B20" s="120">
        <v>200000</v>
      </c>
      <c r="C20" s="120">
        <v>210000</v>
      </c>
      <c r="D20" s="120">
        <v>220000</v>
      </c>
    </row>
    <row r="21" spans="1:4" x14ac:dyDescent="0.25">
      <c r="A21" s="113" t="s">
        <v>379</v>
      </c>
      <c r="B21" s="120">
        <v>85000</v>
      </c>
      <c r="C21" s="120">
        <v>86000</v>
      </c>
      <c r="D21" s="120">
        <v>87000</v>
      </c>
    </row>
    <row r="22" spans="1:4" x14ac:dyDescent="0.25">
      <c r="A22" s="113" t="s">
        <v>380</v>
      </c>
      <c r="B22" s="120">
        <v>7000000</v>
      </c>
      <c r="C22" s="120">
        <v>7100000</v>
      </c>
      <c r="D22" s="120">
        <v>7200000</v>
      </c>
    </row>
    <row r="23" spans="1:4" x14ac:dyDescent="0.25">
      <c r="A23" s="113" t="s">
        <v>381</v>
      </c>
      <c r="B23" s="120">
        <v>60000</v>
      </c>
      <c r="C23" s="120">
        <v>60000</v>
      </c>
      <c r="D23" s="120">
        <v>60000</v>
      </c>
    </row>
    <row r="24" spans="1:4" x14ac:dyDescent="0.25">
      <c r="A24" s="113" t="s">
        <v>382</v>
      </c>
      <c r="B24" s="120">
        <v>444160</v>
      </c>
      <c r="C24" s="120">
        <v>150000</v>
      </c>
      <c r="D24" s="120">
        <v>200000</v>
      </c>
    </row>
    <row r="25" spans="1:4" x14ac:dyDescent="0.25">
      <c r="A25" s="117"/>
      <c r="B25" s="119"/>
      <c r="C25" s="119"/>
      <c r="D25" s="119"/>
    </row>
    <row r="26" spans="1:4" x14ac:dyDescent="0.25">
      <c r="A26" s="121" t="s">
        <v>386</v>
      </c>
      <c r="B26" s="122">
        <f>B6+B9+B10+B11+B12+B13+B14</f>
        <v>8979867</v>
      </c>
      <c r="C26" s="122">
        <f t="shared" ref="C26:D26" si="3">C6+C9+C10+C11+C12+C13+C14</f>
        <v>8826000</v>
      </c>
      <c r="D26" s="122">
        <f t="shared" si="3"/>
        <v>9000000</v>
      </c>
    </row>
    <row r="27" spans="1:4" x14ac:dyDescent="0.25">
      <c r="A27" s="121" t="s">
        <v>385</v>
      </c>
      <c r="B27" s="122">
        <f>B16+B19+B20+B21+B22+B23+B24</f>
        <v>8979867</v>
      </c>
      <c r="C27" s="122">
        <f t="shared" ref="C27:D27" si="4">C16+C19+C20+C21+C22+C23+C24</f>
        <v>8826000</v>
      </c>
      <c r="D27" s="122">
        <f t="shared" si="4"/>
        <v>9000000</v>
      </c>
    </row>
  </sheetData>
  <mergeCells count="1">
    <mergeCell ref="A2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ORGAN.,EKON.,PROGR.,IZVORI,LOK.</vt:lpstr>
      <vt:lpstr>Zbirno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Racunovodstvo</cp:lastModifiedBy>
  <cp:lastPrinted>2020-10-22T11:17:51Z</cp:lastPrinted>
  <dcterms:created xsi:type="dcterms:W3CDTF">2016-12-06T13:10:40Z</dcterms:created>
  <dcterms:modified xsi:type="dcterms:W3CDTF">2020-12-23T09:52:07Z</dcterms:modified>
</cp:coreProperties>
</file>